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24226"/>
  <xr:revisionPtr revIDLastSave="0" documentId="13_ncr:1_{57CC1A8F-3355-4366-B8CF-D78D84E9E9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ig 202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0" i="5" l="1"/>
  <c r="L30" i="5"/>
  <c r="K30" i="5"/>
  <c r="C73" i="5"/>
  <c r="D70" i="5"/>
  <c r="D69" i="5"/>
  <c r="C67" i="5"/>
  <c r="A67" i="5"/>
  <c r="A73" i="5" s="1"/>
  <c r="A63" i="5"/>
  <c r="A64" i="5" s="1"/>
  <c r="A65" i="5" s="1"/>
  <c r="A69" i="5" s="1"/>
  <c r="A70" i="5" s="1"/>
  <c r="A71" i="5" s="1"/>
  <c r="C60" i="5"/>
  <c r="A59" i="5"/>
  <c r="A58" i="5"/>
  <c r="H28" i="5"/>
  <c r="H21" i="5"/>
  <c r="M28" i="5"/>
  <c r="L28" i="5"/>
  <c r="M21" i="5"/>
  <c r="M20" i="5"/>
  <c r="M19" i="5"/>
  <c r="L21" i="5"/>
  <c r="L20" i="5"/>
  <c r="L19" i="5"/>
  <c r="K20" i="5"/>
  <c r="M25" i="5"/>
  <c r="H20" i="5"/>
  <c r="G28" i="5"/>
  <c r="G21" i="5"/>
  <c r="G20" i="5"/>
  <c r="C28" i="5"/>
  <c r="C19" i="5"/>
  <c r="C20" i="5" s="1"/>
  <c r="C21" i="5" s="1"/>
  <c r="L16" i="5" l="1"/>
  <c r="M16" i="5" s="1"/>
  <c r="C52" i="5"/>
  <c r="B52" i="5"/>
  <c r="D49" i="5"/>
  <c r="C49" i="5"/>
  <c r="B49" i="5"/>
  <c r="A49" i="5"/>
  <c r="B48" i="5"/>
  <c r="C38" i="5" l="1"/>
  <c r="B38" i="5"/>
  <c r="L12" i="5"/>
  <c r="M12" i="5" s="1"/>
  <c r="M15" i="5"/>
  <c r="C44" i="5" l="1"/>
  <c r="L5" i="5"/>
  <c r="M5" i="5" s="1"/>
  <c r="M11" i="5"/>
  <c r="M7" i="5"/>
  <c r="M6" i="5"/>
  <c r="M9" i="5"/>
  <c r="M8" i="5"/>
  <c r="K10" i="5"/>
  <c r="M10" i="5" s="1"/>
  <c r="N9" i="5"/>
  <c r="J9" i="5"/>
  <c r="J10" i="5" s="1"/>
  <c r="G9" i="5"/>
  <c r="G10" i="5" s="1"/>
  <c r="M3" i="5"/>
  <c r="M2" i="5"/>
  <c r="B9" i="5"/>
  <c r="B10" i="5" s="1"/>
  <c r="A9" i="5"/>
  <c r="A10" i="5" s="1"/>
  <c r="M14" i="5"/>
  <c r="M17" i="5"/>
  <c r="M26" i="5"/>
  <c r="M24" i="5"/>
  <c r="M23" i="5"/>
  <c r="M22" i="5"/>
  <c r="M18" i="5"/>
  <c r="E26" i="5" l="1"/>
  <c r="E23" i="5"/>
  <c r="E24" i="5" s="1"/>
  <c r="E27" i="5" s="1"/>
  <c r="C18" i="5"/>
  <c r="C22" i="5" s="1"/>
  <c r="C23" i="5" s="1"/>
  <c r="C24" i="5" s="1"/>
  <c r="C25" i="5" s="1"/>
  <c r="C26" i="5" s="1"/>
  <c r="C27" i="5" s="1"/>
  <c r="G16" i="5"/>
  <c r="G23" i="5" s="1"/>
  <c r="G27" i="5" s="1"/>
  <c r="G13" i="5"/>
  <c r="F13" i="5"/>
  <c r="F11" i="5"/>
  <c r="C8" i="5"/>
  <c r="C12" i="5" l="1"/>
  <c r="C13" i="5" s="1"/>
  <c r="C9" i="5"/>
  <c r="C10" i="5" s="1"/>
  <c r="G18" i="5"/>
  <c r="G22" i="5" s="1"/>
  <c r="G24" i="5" s="1"/>
  <c r="G25" i="5" s="1"/>
  <c r="G26" i="5" s="1"/>
  <c r="G14" i="5"/>
</calcChain>
</file>

<file path=xl/sharedStrings.xml><?xml version="1.0" encoding="utf-8"?>
<sst xmlns="http://schemas.openxmlformats.org/spreadsheetml/2006/main" count="176" uniqueCount="140">
  <si>
    <t>TOTALE</t>
  </si>
  <si>
    <t>NUMERO</t>
  </si>
  <si>
    <t>CIG</t>
  </si>
  <si>
    <t>OGGETTO</t>
  </si>
  <si>
    <t xml:space="preserve">DATA </t>
  </si>
  <si>
    <t>RISORSE</t>
  </si>
  <si>
    <t>AGGIUDICATARIO</t>
  </si>
  <si>
    <t>AFFIDAMENTO DIRETTO</t>
  </si>
  <si>
    <t>DEL</t>
  </si>
  <si>
    <t>nota 1</t>
  </si>
  <si>
    <t>DOCUMENTO</t>
  </si>
  <si>
    <t>IMPONIBILE</t>
  </si>
  <si>
    <t>IVA split</t>
  </si>
  <si>
    <t>AFFIDATO CON DET. N.</t>
  </si>
  <si>
    <t>TIPO DI PROCEDURA</t>
  </si>
  <si>
    <t>PROCEDURA NEGOZIATA SOTTO SOGLIA - AFFIDAMENTO PREVIA CONSULTAZIONE DI PREVENTIVI</t>
  </si>
  <si>
    <t>DATA SALDO</t>
  </si>
  <si>
    <t>nota 2</t>
  </si>
  <si>
    <t>FATTURA N.</t>
  </si>
  <si>
    <t>DATA IN CUI LA FATTURA E' STATA EMESSA</t>
  </si>
  <si>
    <t>DATA DEL SALDO</t>
  </si>
  <si>
    <t>nota 3</t>
  </si>
  <si>
    <t>nota 4</t>
  </si>
  <si>
    <t>AMBLER</t>
  </si>
  <si>
    <t>ZEA3014655</t>
  </si>
  <si>
    <t>(2) 5</t>
  </si>
  <si>
    <t>servizio pubblicità legale gara appalto lavori + PE Distretto</t>
  </si>
  <si>
    <t>POC DISTRETTO</t>
  </si>
  <si>
    <t>INFO S.R.L.</t>
  </si>
  <si>
    <t>ZC0305BD06</t>
  </si>
  <si>
    <t>consulenza per sviluppo piattaforma digitale gestione domande piano cinema 2021</t>
  </si>
  <si>
    <t>ORDINARIO 2021</t>
  </si>
  <si>
    <t>(4) 7</t>
  </si>
  <si>
    <t>PASQUALE DI SANTO</t>
  </si>
  <si>
    <t>ZCA305FB87</t>
  </si>
  <si>
    <t>implementazione piattaforma + social media manager</t>
  </si>
  <si>
    <t>ZB230ECBFB</t>
  </si>
  <si>
    <t>(15) 16</t>
  </si>
  <si>
    <t>AVV. GIANCARLO SORRENTINO</t>
  </si>
  <si>
    <t>EMOTICRON S.R.L.</t>
  </si>
  <si>
    <t>consulenza gara lavori e forniture</t>
  </si>
  <si>
    <t>Z8430F6257</t>
  </si>
  <si>
    <t xml:space="preserve">(17) 23 </t>
  </si>
  <si>
    <t>Z04324AE8B</t>
  </si>
  <si>
    <t>LEGGE CINEMA - PIANO CINEMA</t>
  </si>
  <si>
    <t>ZF832F02F1</t>
  </si>
  <si>
    <t>8620413DD6</t>
  </si>
  <si>
    <t>Gestione Operativa del Bando Piano Cinema 2021</t>
  </si>
  <si>
    <t>RTI SODEMA - EUROELEKTRA</t>
  </si>
  <si>
    <t>PROCEDURA APERTA</t>
  </si>
  <si>
    <t>supporto al RUP gara forniture Distretto</t>
  </si>
  <si>
    <t>selezione e nomina componenti commissione di Gara lavori Distretto</t>
  </si>
  <si>
    <t>Z8033F4606</t>
  </si>
  <si>
    <t>GRAZIELLA BILDESCHEIM</t>
  </si>
  <si>
    <t>Z7C34080A8</t>
  </si>
  <si>
    <t>Z1F3424223</t>
  </si>
  <si>
    <t>allestimento + servizio proiezione progetto Luci di Natale presso ex Base Nato</t>
  </si>
  <si>
    <t>EMMEDUE S.R.L.</t>
  </si>
  <si>
    <t xml:space="preserve">(46) 47 </t>
  </si>
  <si>
    <t>ZCC34534AA</t>
  </si>
  <si>
    <t>FONDAZIONE CAMPANIA DEI FESTIVAL</t>
  </si>
  <si>
    <t>MOSTRA ENRICO CARUSO - coorganizzazione evento</t>
  </si>
  <si>
    <t>ZD834568EC</t>
  </si>
  <si>
    <t>POC PROMOZIONE TURISTICA I - AZIONE 2</t>
  </si>
  <si>
    <t>POC PROMOZIONE TURISTICA III - AZIONE 3</t>
  </si>
  <si>
    <t>MOSTRA ENRICO CARUSO - servizio di montaggio audio e video</t>
  </si>
  <si>
    <t xml:space="preserve">(51) 58 </t>
  </si>
  <si>
    <t>ZED3456AA9</t>
  </si>
  <si>
    <t>MOSTRA ENRICO CARUSO - servizio di catering evento inaugurale</t>
  </si>
  <si>
    <t>(52) 59</t>
  </si>
  <si>
    <t>PINZIMONIO</t>
  </si>
  <si>
    <t>Z343456BC8</t>
  </si>
  <si>
    <t>(53) 57</t>
  </si>
  <si>
    <t>MOSTRA ENRICO CARUSO - servizio di traduzione catologo e altri testi</t>
  </si>
  <si>
    <t>Z7F346722C</t>
  </si>
  <si>
    <t>MOSTRA ENRICO CARUSO - ideazione progetto espositivo</t>
  </si>
  <si>
    <t>GIULIANA MUSCIO</t>
  </si>
  <si>
    <t>Z0934672B9</t>
  </si>
  <si>
    <t>MOSTRA ENRICO CARUSO - consulenza musicale e discografica</t>
  </si>
  <si>
    <t>SIMONA FRASCA</t>
  </si>
  <si>
    <t>ZCE347264D</t>
  </si>
  <si>
    <t>MOSTRA ENRICO CARUSO - ospitalità</t>
  </si>
  <si>
    <t>HOTEL COSTANTINOPOLI</t>
  </si>
  <si>
    <t>selezione e nomina componenti commissione di valutazione</t>
  </si>
  <si>
    <t>POC PROMOZIONE TURISTICA III - AZIONE 1</t>
  </si>
  <si>
    <t>NOTE</t>
  </si>
  <si>
    <t>FATTURA</t>
  </si>
  <si>
    <t>A.M.C. SERVICE</t>
  </si>
  <si>
    <t>NOTULA</t>
  </si>
  <si>
    <t>POC GRANDI ATTRATTORI - AZIONE 2</t>
  </si>
  <si>
    <t>ARCH. GIAMPIERO CIRILLO</t>
  </si>
  <si>
    <t>ING. PASQUALE GERARDO MUSTO</t>
  </si>
  <si>
    <t>ING. SIMEONE PANICO</t>
  </si>
  <si>
    <t>il collaboratore ha emesso n. 6 fatture mensili per € 2.200 ciascuna</t>
  </si>
  <si>
    <t>v. nota 2</t>
  </si>
  <si>
    <t>la ditta ha emesso nei confronti della FCRC le seguenti fatture:</t>
  </si>
  <si>
    <t>AFFIDAMENTO GARA PE + LAVORI DISTRETTO</t>
  </si>
  <si>
    <t>v. nota 3</t>
  </si>
  <si>
    <t>v. nota 4</t>
  </si>
  <si>
    <t>v. nota 5</t>
  </si>
  <si>
    <t>MOSTRA ENRICO CARUSO - ospitalità Giuliana Muscio</t>
  </si>
  <si>
    <t xml:space="preserve">contratto del 04/11/2021 + Addendum del 22/07/2022. </t>
  </si>
  <si>
    <t>Sono state utilizzate varie strutture (Costantinopoli 104 - Domus Schilizzi - 2 Naples)</t>
  </si>
  <si>
    <t>v.nota 1</t>
  </si>
  <si>
    <t>nota 5</t>
  </si>
  <si>
    <t>il collaboratore ha emesso nei confronti della FCRC le seguenti fatture</t>
  </si>
  <si>
    <t>nota 6</t>
  </si>
  <si>
    <t>v. nota 6</t>
  </si>
  <si>
    <t>9086 196623</t>
  </si>
  <si>
    <t>9086 201A42</t>
  </si>
  <si>
    <t>9086 206E61</t>
  </si>
  <si>
    <t>VIOLA FILM</t>
  </si>
  <si>
    <t>PICOMEDIA</t>
  </si>
  <si>
    <t>INDIGO</t>
  </si>
  <si>
    <t>THE APARTMENT</t>
  </si>
  <si>
    <t>9086 183B67</t>
  </si>
  <si>
    <t>recepimento esito negoziazione acquisto di contenuti e materiali audiovisivi da "Vincenzo Malinconico - Avvocato d'insuccesso"</t>
  </si>
  <si>
    <t>recepimento esito negoziazione acquisto di contenuti e materiali audiovisivi da "Mare Fuori II^"</t>
  </si>
  <si>
    <t>recepimento esito negoziazione acquisto di contenuti e materiali audiovisivi da "Qui rido io"</t>
  </si>
  <si>
    <t>recepimento esito negoziazione acquisto di contenuti e materiali audiovisivi da "L'amica geniale III^ - Storia di chi fugge e di chi resta"</t>
  </si>
  <si>
    <t>AFFIDAMENTO DIRETTO PER MOTIVI DI DIRITTI DI ESCLUSIVA</t>
  </si>
  <si>
    <t>v. nota 7</t>
  </si>
  <si>
    <t>nota 7</t>
  </si>
  <si>
    <t>IMPONIBILE IN FATTURA</t>
  </si>
  <si>
    <t>DATA PAGAMENTO</t>
  </si>
  <si>
    <t>NUMERO E DATA FATTURA</t>
  </si>
  <si>
    <t xml:space="preserve">FATTURA </t>
  </si>
  <si>
    <t>42 DEL 04/04/2022</t>
  </si>
  <si>
    <t>2023400013 DEL 09/02/2023</t>
  </si>
  <si>
    <t>2023400064 DEL 04/07/2023</t>
  </si>
  <si>
    <t>2023400108 DEL 10/11/2023</t>
  </si>
  <si>
    <t>02 DEL 31/01/2022</t>
  </si>
  <si>
    <t>46 DEL 13/10/2022</t>
  </si>
  <si>
    <t>04 DEL 24/02/2023</t>
  </si>
  <si>
    <t>30 DEL 30/07/2023</t>
  </si>
  <si>
    <t>89 DEL 10/11/2023</t>
  </si>
  <si>
    <t>09 DEL 01/02/2022</t>
  </si>
  <si>
    <t>98 DEL 13/10/2022</t>
  </si>
  <si>
    <t>69 DEL 04/07/2023</t>
  </si>
  <si>
    <t>126 DEL 13/11/2023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</si>
</sst>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dd/mm/yy;@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i/>
      <sz val="9"/>
      <color theme="1"/>
      <name val="Franklin Gothic Book"/>
      <family val="2"/>
    </font>
    <font>
      <sz val="9"/>
      <color rgb="FF000000"/>
      <name val="Franklin Gothic Book"/>
      <family val="2"/>
    </font>
    <font>
      <sz val="10"/>
      <name val="Calibri"/>
      <family val="2"/>
    </font>
    <font>
      <b/>
      <sz val="9"/>
      <name val="Franklin Gothic Book"/>
      <family val="2"/>
    </font>
    <font>
      <b/>
      <sz val="9"/>
      <color rgb="FF00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4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/>
    <xf numFmtId="14" fontId="1" fillId="0" borderId="1" xfId="0" applyNumberFormat="1" applyFont="1" applyBorder="1"/>
    <xf numFmtId="0" fontId="0" fillId="0" borderId="0" xfId="0" applyAlignment="1">
      <alignment horizontal="center"/>
    </xf>
    <xf numFmtId="4" fontId="0" fillId="0" borderId="0" xfId="0" applyNumberFormat="1"/>
    <xf numFmtId="14" fontId="1" fillId="0" borderId="0" xfId="0" applyNumberFormat="1" applyFont="1"/>
    <xf numFmtId="44" fontId="1" fillId="0" borderId="1" xfId="0" applyNumberFormat="1" applyFont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14" fontId="1" fillId="3" borderId="2" xfId="0" applyNumberFormat="1" applyFont="1" applyFill="1" applyBorder="1" applyAlignment="1">
      <alignment horizontal="center"/>
    </xf>
    <xf numFmtId="4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4" fontId="1" fillId="0" borderId="0" xfId="0" applyNumberFormat="1" applyFont="1"/>
    <xf numFmtId="0" fontId="1" fillId="0" borderId="4" xfId="0" applyFont="1" applyBorder="1"/>
    <xf numFmtId="14" fontId="1" fillId="3" borderId="1" xfId="0" applyNumberFormat="1" applyFont="1" applyFill="1" applyBorder="1"/>
    <xf numFmtId="44" fontId="1" fillId="3" borderId="1" xfId="0" applyNumberFormat="1" applyFont="1" applyFill="1" applyBorder="1"/>
    <xf numFmtId="14" fontId="3" fillId="0" borderId="1" xfId="0" applyNumberFormat="1" applyFont="1" applyBorder="1" applyAlignment="1">
      <alignment horizontal="right"/>
    </xf>
    <xf numFmtId="0" fontId="1" fillId="0" borderId="3" xfId="0" applyFont="1" applyBorder="1"/>
    <xf numFmtId="0" fontId="0" fillId="0" borderId="1" xfId="0" applyBorder="1"/>
    <xf numFmtId="14" fontId="3" fillId="0" borderId="3" xfId="0" applyNumberFormat="1" applyFont="1" applyBorder="1" applyAlignment="1">
      <alignment horizontal="right"/>
    </xf>
    <xf numFmtId="0" fontId="0" fillId="3" borderId="1" xfId="0" applyFill="1" applyBorder="1"/>
    <xf numFmtId="164" fontId="1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0" xfId="0" applyFill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/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/>
    <xf numFmtId="44" fontId="4" fillId="0" borderId="1" xfId="0" applyNumberFormat="1" applyFont="1" applyBorder="1"/>
    <xf numFmtId="0" fontId="4" fillId="0" borderId="2" xfId="0" applyFont="1" applyBorder="1"/>
    <xf numFmtId="44" fontId="7" fillId="0" borderId="1" xfId="0" applyNumberFormat="1" applyFont="1" applyBorder="1"/>
    <xf numFmtId="44" fontId="4" fillId="0" borderId="4" xfId="0" applyNumberFormat="1" applyFont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4" xfId="0" applyFont="1" applyFill="1" applyBorder="1"/>
    <xf numFmtId="14" fontId="1" fillId="3" borderId="2" xfId="0" applyNumberFormat="1" applyFont="1" applyFill="1" applyBorder="1"/>
    <xf numFmtId="44" fontId="1" fillId="3" borderId="2" xfId="0" applyNumberFormat="1" applyFont="1" applyFill="1" applyBorder="1"/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/>
    <xf numFmtId="44" fontId="2" fillId="0" borderId="12" xfId="0" applyNumberFormat="1" applyFont="1" applyFill="1" applyBorder="1"/>
    <xf numFmtId="44" fontId="2" fillId="0" borderId="13" xfId="0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0"/>
  <sheetViews>
    <sheetView tabSelected="1" topLeftCell="E1" workbookViewId="0">
      <selection activeCell="O1" sqref="O1"/>
    </sheetView>
  </sheetViews>
  <sheetFormatPr defaultRowHeight="15" x14ac:dyDescent="0.25"/>
  <cols>
    <col min="1" max="1" width="12.42578125" customWidth="1"/>
    <col min="2" max="2" width="100.42578125" customWidth="1"/>
    <col min="3" max="3" width="35.85546875" customWidth="1"/>
    <col min="4" max="4" width="26" customWidth="1"/>
    <col min="5" max="5" width="14.7109375" customWidth="1"/>
    <col min="6" max="6" width="42.28515625" customWidth="1"/>
    <col min="7" max="7" width="72.5703125" customWidth="1"/>
    <col min="8" max="8" width="14.140625" customWidth="1"/>
    <col min="9" max="9" width="11.5703125" customWidth="1"/>
    <col min="10" max="10" width="10.5703125" bestFit="1" customWidth="1"/>
    <col min="11" max="12" width="18.42578125" customWidth="1"/>
    <col min="13" max="13" width="20.28515625" customWidth="1"/>
    <col min="14" max="14" width="13" customWidth="1"/>
  </cols>
  <sheetData>
    <row r="1" spans="1:14" x14ac:dyDescent="0.25">
      <c r="A1" s="9" t="s">
        <v>2</v>
      </c>
      <c r="B1" s="9" t="s">
        <v>3</v>
      </c>
      <c r="C1" s="9" t="s">
        <v>5</v>
      </c>
      <c r="D1" s="9" t="s">
        <v>13</v>
      </c>
      <c r="E1" s="9" t="s">
        <v>8</v>
      </c>
      <c r="F1" s="9" t="s">
        <v>6</v>
      </c>
      <c r="G1" s="9" t="s">
        <v>14</v>
      </c>
      <c r="H1" s="9" t="s">
        <v>10</v>
      </c>
      <c r="I1" s="9" t="s">
        <v>1</v>
      </c>
      <c r="J1" s="9" t="s">
        <v>4</v>
      </c>
      <c r="K1" s="9" t="s">
        <v>11</v>
      </c>
      <c r="L1" s="9" t="s">
        <v>12</v>
      </c>
      <c r="M1" s="9" t="s">
        <v>0</v>
      </c>
      <c r="N1" s="9" t="s">
        <v>16</v>
      </c>
    </row>
    <row r="2" spans="1:14" x14ac:dyDescent="0.25">
      <c r="A2" s="3" t="s">
        <v>24</v>
      </c>
      <c r="B2" s="7" t="s">
        <v>26</v>
      </c>
      <c r="C2" s="7" t="s">
        <v>27</v>
      </c>
      <c r="D2" s="6" t="s">
        <v>25</v>
      </c>
      <c r="E2" s="8">
        <v>44207</v>
      </c>
      <c r="F2" s="3" t="s">
        <v>28</v>
      </c>
      <c r="G2" s="3" t="s">
        <v>15</v>
      </c>
      <c r="H2" s="1" t="s">
        <v>86</v>
      </c>
      <c r="I2" s="1">
        <v>303</v>
      </c>
      <c r="J2" s="11">
        <v>44238</v>
      </c>
      <c r="K2" s="15">
        <v>3366</v>
      </c>
      <c r="L2" s="15">
        <v>737</v>
      </c>
      <c r="M2" s="15">
        <f>+L2+K2</f>
        <v>4103</v>
      </c>
      <c r="N2" s="11">
        <v>44246</v>
      </c>
    </row>
    <row r="3" spans="1:14" x14ac:dyDescent="0.25">
      <c r="A3" s="16"/>
      <c r="B3" s="17"/>
      <c r="C3" s="17"/>
      <c r="D3" s="18"/>
      <c r="E3" s="19"/>
      <c r="F3" s="16"/>
      <c r="G3" s="16"/>
      <c r="H3" s="1" t="s">
        <v>86</v>
      </c>
      <c r="I3" s="1">
        <v>1871</v>
      </c>
      <c r="J3" s="11">
        <v>44400</v>
      </c>
      <c r="K3" s="15">
        <v>3116</v>
      </c>
      <c r="L3" s="15">
        <v>682</v>
      </c>
      <c r="M3" s="15">
        <f>+L3+K3</f>
        <v>3798</v>
      </c>
      <c r="N3" s="11">
        <v>44406</v>
      </c>
    </row>
    <row r="4" spans="1:14" x14ac:dyDescent="0.25">
      <c r="A4" s="3" t="s">
        <v>29</v>
      </c>
      <c r="B4" s="7" t="s">
        <v>30</v>
      </c>
      <c r="C4" s="7" t="s">
        <v>31</v>
      </c>
      <c r="D4" s="6" t="s">
        <v>32</v>
      </c>
      <c r="E4" s="8">
        <v>44221</v>
      </c>
      <c r="F4" s="3" t="s">
        <v>33</v>
      </c>
      <c r="G4" s="3" t="s">
        <v>7</v>
      </c>
      <c r="H4" s="48" t="s">
        <v>103</v>
      </c>
      <c r="I4" s="33"/>
      <c r="J4" s="33"/>
      <c r="K4" s="33"/>
      <c r="L4" s="28"/>
      <c r="M4" s="28"/>
      <c r="N4" s="33"/>
    </row>
    <row r="5" spans="1:14" x14ac:dyDescent="0.25">
      <c r="A5" s="3" t="s">
        <v>34</v>
      </c>
      <c r="B5" s="7" t="s">
        <v>35</v>
      </c>
      <c r="C5" s="7" t="s">
        <v>63</v>
      </c>
      <c r="D5" s="6">
        <v>8</v>
      </c>
      <c r="E5" s="8">
        <v>44222</v>
      </c>
      <c r="F5" s="3" t="s">
        <v>39</v>
      </c>
      <c r="G5" s="3" t="s">
        <v>7</v>
      </c>
      <c r="H5" s="37" t="s">
        <v>94</v>
      </c>
      <c r="I5" s="21"/>
      <c r="J5" s="27"/>
      <c r="K5" s="15">
        <v>36885.24</v>
      </c>
      <c r="L5" s="15">
        <f>+K5/100*22</f>
        <v>8114.7528000000002</v>
      </c>
      <c r="M5" s="15">
        <f>+K5+L5</f>
        <v>44999.9928</v>
      </c>
      <c r="N5" s="22"/>
    </row>
    <row r="6" spans="1:14" x14ac:dyDescent="0.25">
      <c r="A6" s="3" t="s">
        <v>36</v>
      </c>
      <c r="B6" s="7" t="s">
        <v>40</v>
      </c>
      <c r="C6" s="7" t="s">
        <v>27</v>
      </c>
      <c r="D6" s="6" t="s">
        <v>37</v>
      </c>
      <c r="E6" s="8">
        <v>44264</v>
      </c>
      <c r="F6" s="3" t="s">
        <v>38</v>
      </c>
      <c r="G6" s="3" t="s">
        <v>7</v>
      </c>
      <c r="H6" s="1" t="s">
        <v>86</v>
      </c>
      <c r="I6" s="1">
        <v>6</v>
      </c>
      <c r="J6" s="11">
        <v>44266</v>
      </c>
      <c r="K6" s="15">
        <v>1220</v>
      </c>
      <c r="L6" s="15">
        <v>0</v>
      </c>
      <c r="M6" s="15">
        <f t="shared" ref="M6:M11" si="0">+K6</f>
        <v>1220</v>
      </c>
      <c r="N6" s="11">
        <v>44267</v>
      </c>
    </row>
    <row r="7" spans="1:14" x14ac:dyDescent="0.25">
      <c r="A7" s="16"/>
      <c r="B7" s="17"/>
      <c r="C7" s="17"/>
      <c r="D7" s="18"/>
      <c r="E7" s="19"/>
      <c r="F7" s="16"/>
      <c r="G7" s="16"/>
      <c r="H7" s="1" t="s">
        <v>86</v>
      </c>
      <c r="I7" s="1">
        <v>22</v>
      </c>
      <c r="J7" s="11">
        <v>44511</v>
      </c>
      <c r="K7" s="15">
        <v>1220</v>
      </c>
      <c r="L7" s="28"/>
      <c r="M7" s="15">
        <f t="shared" si="0"/>
        <v>1220</v>
      </c>
      <c r="N7" s="11">
        <v>44515</v>
      </c>
    </row>
    <row r="8" spans="1:14" x14ac:dyDescent="0.25">
      <c r="A8" s="3" t="s">
        <v>41</v>
      </c>
      <c r="B8" s="7" t="s">
        <v>51</v>
      </c>
      <c r="C8" s="7" t="str">
        <f>+C6</f>
        <v>POC DISTRETTO</v>
      </c>
      <c r="D8" s="6" t="s">
        <v>42</v>
      </c>
      <c r="E8" s="8">
        <v>44305</v>
      </c>
      <c r="F8" s="3" t="s">
        <v>92</v>
      </c>
      <c r="G8" s="3" t="s">
        <v>7</v>
      </c>
      <c r="H8" s="1" t="s">
        <v>88</v>
      </c>
      <c r="I8" s="1">
        <v>2</v>
      </c>
      <c r="J8" s="11">
        <v>44385</v>
      </c>
      <c r="K8" s="15">
        <v>1350</v>
      </c>
      <c r="L8" s="15">
        <v>0</v>
      </c>
      <c r="M8" s="15">
        <f t="shared" si="0"/>
        <v>1350</v>
      </c>
      <c r="N8" s="11">
        <v>44386</v>
      </c>
    </row>
    <row r="9" spans="1:14" x14ac:dyDescent="0.25">
      <c r="A9" s="3" t="str">
        <f t="shared" ref="A9:C10" si="1">+A8</f>
        <v>Z8430F6257</v>
      </c>
      <c r="B9" s="7" t="str">
        <f t="shared" si="1"/>
        <v>selezione e nomina componenti commissione di Gara lavori Distretto</v>
      </c>
      <c r="C9" s="7" t="str">
        <f t="shared" si="1"/>
        <v>POC DISTRETTO</v>
      </c>
      <c r="D9" s="6" t="s">
        <v>42</v>
      </c>
      <c r="E9" s="8">
        <v>44305</v>
      </c>
      <c r="F9" s="3" t="s">
        <v>91</v>
      </c>
      <c r="G9" s="3" t="str">
        <f>+G8</f>
        <v>AFFIDAMENTO DIRETTO</v>
      </c>
      <c r="H9" s="1" t="s">
        <v>88</v>
      </c>
      <c r="I9" s="1">
        <v>2</v>
      </c>
      <c r="J9" s="11">
        <f>+J8</f>
        <v>44385</v>
      </c>
      <c r="K9" s="15">
        <v>1150</v>
      </c>
      <c r="L9" s="15">
        <v>0</v>
      </c>
      <c r="M9" s="15">
        <f t="shared" si="0"/>
        <v>1150</v>
      </c>
      <c r="N9" s="11">
        <f>+N8</f>
        <v>44386</v>
      </c>
    </row>
    <row r="10" spans="1:14" x14ac:dyDescent="0.25">
      <c r="A10" s="3" t="str">
        <f t="shared" si="1"/>
        <v>Z8430F6257</v>
      </c>
      <c r="B10" s="7" t="str">
        <f t="shared" si="1"/>
        <v>selezione e nomina componenti commissione di Gara lavori Distretto</v>
      </c>
      <c r="C10" s="7" t="str">
        <f t="shared" si="1"/>
        <v>POC DISTRETTO</v>
      </c>
      <c r="D10" s="6" t="s">
        <v>42</v>
      </c>
      <c r="E10" s="8">
        <v>44305</v>
      </c>
      <c r="F10" s="3" t="s">
        <v>90</v>
      </c>
      <c r="G10" s="3" t="str">
        <f>+G9</f>
        <v>AFFIDAMENTO DIRETTO</v>
      </c>
      <c r="H10" s="1" t="s">
        <v>88</v>
      </c>
      <c r="I10" s="1">
        <v>3</v>
      </c>
      <c r="J10" s="11">
        <f>+J9</f>
        <v>44385</v>
      </c>
      <c r="K10" s="15">
        <f>+K9</f>
        <v>1150</v>
      </c>
      <c r="L10" s="15">
        <v>0</v>
      </c>
      <c r="M10" s="15">
        <f t="shared" si="0"/>
        <v>1150</v>
      </c>
      <c r="N10" s="11">
        <v>44392</v>
      </c>
    </row>
    <row r="11" spans="1:14" x14ac:dyDescent="0.25">
      <c r="A11" s="3" t="s">
        <v>43</v>
      </c>
      <c r="B11" s="3" t="s">
        <v>47</v>
      </c>
      <c r="C11" s="3" t="s">
        <v>44</v>
      </c>
      <c r="D11" s="1">
        <v>32</v>
      </c>
      <c r="E11" s="4">
        <v>44376</v>
      </c>
      <c r="F11" s="3" t="str">
        <f>+F4</f>
        <v>PASQUALE DI SANTO</v>
      </c>
      <c r="G11" s="3" t="s">
        <v>7</v>
      </c>
      <c r="H11" s="37" t="s">
        <v>97</v>
      </c>
      <c r="I11" s="21"/>
      <c r="J11" s="22"/>
      <c r="K11" s="15">
        <v>13200</v>
      </c>
      <c r="L11" s="28"/>
      <c r="M11" s="15">
        <f t="shared" si="0"/>
        <v>13200</v>
      </c>
      <c r="N11" s="27"/>
    </row>
    <row r="12" spans="1:14" x14ac:dyDescent="0.25">
      <c r="A12" s="3" t="s">
        <v>46</v>
      </c>
      <c r="B12" s="3" t="s">
        <v>96</v>
      </c>
      <c r="C12" s="3" t="str">
        <f>+C8</f>
        <v>POC DISTRETTO</v>
      </c>
      <c r="D12" s="1">
        <v>34</v>
      </c>
      <c r="E12" s="4">
        <v>44384</v>
      </c>
      <c r="F12" s="3" t="s">
        <v>48</v>
      </c>
      <c r="G12" s="3" t="s">
        <v>49</v>
      </c>
      <c r="H12" s="37" t="s">
        <v>98</v>
      </c>
      <c r="I12" s="21"/>
      <c r="J12" s="22"/>
      <c r="K12" s="15">
        <v>3072388.02</v>
      </c>
      <c r="L12" s="15">
        <f>+K12/10</f>
        <v>307238.80200000003</v>
      </c>
      <c r="M12" s="15">
        <f>+L12+K12</f>
        <v>3379626.8220000002</v>
      </c>
      <c r="N12" s="27"/>
    </row>
    <row r="13" spans="1:14" x14ac:dyDescent="0.25">
      <c r="A13" s="3" t="s">
        <v>45</v>
      </c>
      <c r="B13" s="3" t="s">
        <v>50</v>
      </c>
      <c r="C13" s="3" t="str">
        <f>+C12</f>
        <v>POC DISTRETTO</v>
      </c>
      <c r="D13" s="1">
        <v>37</v>
      </c>
      <c r="E13" s="4">
        <v>44440</v>
      </c>
      <c r="F13" s="3" t="str">
        <f>+F6</f>
        <v>AVV. GIANCARLO SORRENTINO</v>
      </c>
      <c r="G13" s="3" t="str">
        <f>+G8</f>
        <v>AFFIDAMENTO DIRETTO</v>
      </c>
      <c r="H13" s="21"/>
      <c r="I13" s="21"/>
      <c r="J13" s="27"/>
      <c r="K13" s="28"/>
      <c r="L13" s="28"/>
      <c r="M13" s="28"/>
      <c r="N13" s="27"/>
    </row>
    <row r="14" spans="1:14" x14ac:dyDescent="0.25">
      <c r="A14" s="3" t="s">
        <v>52</v>
      </c>
      <c r="B14" s="3" t="s">
        <v>83</v>
      </c>
      <c r="C14" s="3" t="s">
        <v>84</v>
      </c>
      <c r="D14" s="1">
        <v>44</v>
      </c>
      <c r="E14" s="4">
        <v>44517</v>
      </c>
      <c r="F14" s="3" t="s">
        <v>53</v>
      </c>
      <c r="G14" s="3" t="str">
        <f>+G13</f>
        <v>AFFIDAMENTO DIRETTO</v>
      </c>
      <c r="H14" s="1" t="s">
        <v>86</v>
      </c>
      <c r="I14" s="1">
        <v>8</v>
      </c>
      <c r="J14" s="11">
        <v>44546</v>
      </c>
      <c r="K14" s="15">
        <v>1560</v>
      </c>
      <c r="L14" s="15">
        <v>0</v>
      </c>
      <c r="M14" s="15">
        <f>+K14</f>
        <v>1560</v>
      </c>
      <c r="N14" s="11">
        <v>44631</v>
      </c>
    </row>
    <row r="15" spans="1:14" x14ac:dyDescent="0.25">
      <c r="A15" s="2" t="s">
        <v>54</v>
      </c>
      <c r="B15" s="3" t="s">
        <v>100</v>
      </c>
      <c r="C15" s="2" t="s">
        <v>64</v>
      </c>
      <c r="D15" s="1">
        <v>45</v>
      </c>
      <c r="E15" s="4">
        <v>44522</v>
      </c>
      <c r="F15" s="16"/>
      <c r="G15" s="16"/>
      <c r="H15" s="37" t="s">
        <v>99</v>
      </c>
      <c r="I15" s="21"/>
      <c r="J15" s="27"/>
      <c r="K15" s="15">
        <v>1712.09</v>
      </c>
      <c r="L15" s="15">
        <v>171.21</v>
      </c>
      <c r="M15" s="15">
        <f>+L15+K15</f>
        <v>1883.3</v>
      </c>
      <c r="N15" s="27"/>
    </row>
    <row r="16" spans="1:14" x14ac:dyDescent="0.25">
      <c r="A16" s="2" t="s">
        <v>55</v>
      </c>
      <c r="B16" s="3" t="s">
        <v>56</v>
      </c>
      <c r="C16" s="2" t="s">
        <v>89</v>
      </c>
      <c r="D16" s="1" t="s">
        <v>58</v>
      </c>
      <c r="E16" s="4">
        <v>44532</v>
      </c>
      <c r="F16" s="3" t="s">
        <v>57</v>
      </c>
      <c r="G16" s="3" t="str">
        <f>+G2</f>
        <v>PROCEDURA NEGOZIATA SOTTO SOGLIA - AFFIDAMENTO PREVIA CONSULTAZIONE DI PREVENTIVI</v>
      </c>
      <c r="H16" s="37" t="s">
        <v>107</v>
      </c>
      <c r="I16" s="21"/>
      <c r="J16" s="27"/>
      <c r="K16" s="15">
        <v>16900</v>
      </c>
      <c r="L16" s="15">
        <f>+K16/100*22</f>
        <v>3718</v>
      </c>
      <c r="M16" s="15">
        <f>SUM(K16:L16)</f>
        <v>20618</v>
      </c>
      <c r="N16" s="11">
        <v>44547</v>
      </c>
    </row>
    <row r="17" spans="1:14" x14ac:dyDescent="0.25">
      <c r="A17" s="20"/>
      <c r="B17" s="16"/>
      <c r="C17" s="20"/>
      <c r="D17" s="21"/>
      <c r="E17" s="22"/>
      <c r="F17" s="16"/>
      <c r="G17" s="16"/>
      <c r="H17" s="1" t="s">
        <v>86</v>
      </c>
      <c r="I17" s="1">
        <v>9</v>
      </c>
      <c r="J17" s="11">
        <v>44572</v>
      </c>
      <c r="K17" s="15">
        <v>11830</v>
      </c>
      <c r="L17" s="15">
        <v>2602.6</v>
      </c>
      <c r="M17" s="15">
        <f>+L17+K17</f>
        <v>14432.6</v>
      </c>
      <c r="N17" s="11">
        <v>44582</v>
      </c>
    </row>
    <row r="18" spans="1:14" x14ac:dyDescent="0.25">
      <c r="A18" s="2" t="s">
        <v>59</v>
      </c>
      <c r="B18" s="3" t="s">
        <v>61</v>
      </c>
      <c r="C18" s="2" t="str">
        <f>+C15</f>
        <v>POC PROMOZIONE TURISTICA III - AZIONE 3</v>
      </c>
      <c r="D18" s="1">
        <v>48</v>
      </c>
      <c r="E18" s="4">
        <v>44539</v>
      </c>
      <c r="F18" s="3" t="s">
        <v>60</v>
      </c>
      <c r="G18" s="3" t="str">
        <f>+G13</f>
        <v>AFFIDAMENTO DIRETTO</v>
      </c>
      <c r="H18" s="1" t="s">
        <v>86</v>
      </c>
      <c r="I18" s="1">
        <v>27</v>
      </c>
      <c r="J18" s="11">
        <v>44391</v>
      </c>
      <c r="K18" s="15">
        <v>41683.4</v>
      </c>
      <c r="L18" s="15">
        <v>9170.35</v>
      </c>
      <c r="M18" s="15">
        <f>+K18+L18</f>
        <v>50853.75</v>
      </c>
      <c r="N18" s="11">
        <v>44761</v>
      </c>
    </row>
    <row r="19" spans="1:14" x14ac:dyDescent="0.25">
      <c r="A19" s="47" t="s">
        <v>108</v>
      </c>
      <c r="B19" s="46" t="s">
        <v>116</v>
      </c>
      <c r="C19" s="2" t="str">
        <f>+C14</f>
        <v>POC PROMOZIONE TURISTICA III - AZIONE 1</v>
      </c>
      <c r="D19" s="40">
        <v>49</v>
      </c>
      <c r="E19" s="43">
        <v>44540</v>
      </c>
      <c r="F19" s="3" t="s">
        <v>111</v>
      </c>
      <c r="G19" s="46" t="s">
        <v>120</v>
      </c>
      <c r="H19" s="37" t="s">
        <v>121</v>
      </c>
      <c r="I19" s="21"/>
      <c r="J19" s="27"/>
      <c r="K19" s="15">
        <v>240000</v>
      </c>
      <c r="L19" s="15">
        <f>+K19/100*22</f>
        <v>52800</v>
      </c>
      <c r="M19" s="15">
        <f>SUM(K19:L19)</f>
        <v>292800</v>
      </c>
      <c r="N19" s="27"/>
    </row>
    <row r="20" spans="1:14" x14ac:dyDescent="0.25">
      <c r="A20" s="47" t="s">
        <v>109</v>
      </c>
      <c r="B20" s="46" t="s">
        <v>117</v>
      </c>
      <c r="C20" s="2" t="str">
        <f>+C19</f>
        <v>POC PROMOZIONE TURISTICA III - AZIONE 1</v>
      </c>
      <c r="D20" s="41"/>
      <c r="E20" s="44"/>
      <c r="F20" s="3" t="s">
        <v>112</v>
      </c>
      <c r="G20" s="3" t="str">
        <f>+G19</f>
        <v>AFFIDAMENTO DIRETTO PER MOTIVI DI DIRITTI DI ESCLUSIVA</v>
      </c>
      <c r="H20" s="37" t="str">
        <f>+H19</f>
        <v>v. nota 7</v>
      </c>
      <c r="I20" s="21"/>
      <c r="J20" s="27"/>
      <c r="K20" s="15">
        <f>+K19</f>
        <v>240000</v>
      </c>
      <c r="L20" s="15">
        <f>+L19</f>
        <v>52800</v>
      </c>
      <c r="M20" s="15">
        <f>+M19</f>
        <v>292800</v>
      </c>
      <c r="N20" s="27"/>
    </row>
    <row r="21" spans="1:14" x14ac:dyDescent="0.25">
      <c r="A21" s="47" t="s">
        <v>110</v>
      </c>
      <c r="B21" s="46" t="s">
        <v>118</v>
      </c>
      <c r="C21" s="2" t="str">
        <f>+C20</f>
        <v>POC PROMOZIONE TURISTICA III - AZIONE 1</v>
      </c>
      <c r="D21" s="42"/>
      <c r="E21" s="45"/>
      <c r="F21" s="3" t="s">
        <v>113</v>
      </c>
      <c r="G21" s="3" t="str">
        <f>+G20</f>
        <v>AFFIDAMENTO DIRETTO PER MOTIVI DI DIRITTI DI ESCLUSIVA</v>
      </c>
      <c r="H21" s="51" t="str">
        <f>+H18</f>
        <v>FATTURA</v>
      </c>
      <c r="I21" s="51">
        <v>146</v>
      </c>
      <c r="J21" s="52">
        <v>44917</v>
      </c>
      <c r="K21" s="15">
        <v>115000</v>
      </c>
      <c r="L21" s="15">
        <f>+K21/100*22</f>
        <v>25300</v>
      </c>
      <c r="M21" s="15">
        <f>SUM(K21:L21)</f>
        <v>140300</v>
      </c>
      <c r="N21" s="52">
        <v>44944</v>
      </c>
    </row>
    <row r="22" spans="1:14" x14ac:dyDescent="0.25">
      <c r="A22" s="2" t="s">
        <v>62</v>
      </c>
      <c r="B22" s="3" t="s">
        <v>65</v>
      </c>
      <c r="C22" s="2" t="str">
        <f>+C18</f>
        <v>POC PROMOZIONE TURISTICA III - AZIONE 3</v>
      </c>
      <c r="D22" s="1" t="s">
        <v>66</v>
      </c>
      <c r="E22" s="4">
        <v>44545</v>
      </c>
      <c r="F22" s="3" t="s">
        <v>23</v>
      </c>
      <c r="G22" s="3" t="str">
        <f>+G18</f>
        <v>AFFIDAMENTO DIRETTO</v>
      </c>
      <c r="H22" s="1" t="s">
        <v>86</v>
      </c>
      <c r="I22" s="1">
        <v>3</v>
      </c>
      <c r="J22" s="11">
        <v>44558</v>
      </c>
      <c r="K22" s="15">
        <v>4000</v>
      </c>
      <c r="L22" s="15">
        <v>880</v>
      </c>
      <c r="M22" s="15">
        <f>+K22+L22</f>
        <v>4880</v>
      </c>
      <c r="N22" s="11">
        <v>44623</v>
      </c>
    </row>
    <row r="23" spans="1:14" x14ac:dyDescent="0.25">
      <c r="A23" s="3" t="s">
        <v>67</v>
      </c>
      <c r="B23" s="3" t="s">
        <v>68</v>
      </c>
      <c r="C23" s="2" t="str">
        <f t="shared" ref="C23:C27" si="2">+C22</f>
        <v>POC PROMOZIONE TURISTICA III - AZIONE 3</v>
      </c>
      <c r="D23" s="1" t="s">
        <v>69</v>
      </c>
      <c r="E23" s="4">
        <f>+E22</f>
        <v>44545</v>
      </c>
      <c r="F23" s="3" t="s">
        <v>70</v>
      </c>
      <c r="G23" s="3" t="str">
        <f>+G16</f>
        <v>PROCEDURA NEGOZIATA SOTTO SOGLIA - AFFIDAMENTO PREVIA CONSULTAZIONE DI PREVENTIVI</v>
      </c>
      <c r="H23" s="1" t="s">
        <v>86</v>
      </c>
      <c r="I23" s="1">
        <v>111</v>
      </c>
      <c r="J23" s="11">
        <v>44561</v>
      </c>
      <c r="K23" s="15">
        <v>2000</v>
      </c>
      <c r="L23" s="15">
        <v>200</v>
      </c>
      <c r="M23" s="15">
        <f>+L23+K23</f>
        <v>2200</v>
      </c>
      <c r="N23" s="11">
        <v>44574</v>
      </c>
    </row>
    <row r="24" spans="1:14" x14ac:dyDescent="0.25">
      <c r="A24" s="3" t="s">
        <v>71</v>
      </c>
      <c r="B24" s="3" t="s">
        <v>73</v>
      </c>
      <c r="C24" s="2" t="str">
        <f t="shared" si="2"/>
        <v>POC PROMOZIONE TURISTICA III - AZIONE 3</v>
      </c>
      <c r="D24" s="1" t="s">
        <v>72</v>
      </c>
      <c r="E24" s="4">
        <f>+E23</f>
        <v>44545</v>
      </c>
      <c r="F24" s="3" t="s">
        <v>87</v>
      </c>
      <c r="G24" s="3" t="str">
        <f>+G22</f>
        <v>AFFIDAMENTO DIRETTO</v>
      </c>
      <c r="H24" s="1" t="s">
        <v>86</v>
      </c>
      <c r="I24" s="1">
        <v>1</v>
      </c>
      <c r="J24" s="11">
        <v>44561</v>
      </c>
      <c r="K24" s="15">
        <v>3500</v>
      </c>
      <c r="L24" s="15">
        <v>0</v>
      </c>
      <c r="M24" s="15">
        <f>+K24</f>
        <v>3500</v>
      </c>
      <c r="N24" s="11">
        <v>44571</v>
      </c>
    </row>
    <row r="25" spans="1:14" x14ac:dyDescent="0.25">
      <c r="A25" s="3" t="s">
        <v>74</v>
      </c>
      <c r="B25" s="3" t="s">
        <v>75</v>
      </c>
      <c r="C25" s="2" t="str">
        <f t="shared" si="2"/>
        <v>POC PROMOZIONE TURISTICA III - AZIONE 3</v>
      </c>
      <c r="D25" s="1">
        <v>54</v>
      </c>
      <c r="E25" s="4">
        <v>44544</v>
      </c>
      <c r="F25" s="3" t="s">
        <v>76</v>
      </c>
      <c r="G25" s="3" t="str">
        <f>+G24</f>
        <v>AFFIDAMENTO DIRETTO</v>
      </c>
      <c r="H25" s="1" t="s">
        <v>88</v>
      </c>
      <c r="I25" s="1">
        <v>1</v>
      </c>
      <c r="J25" s="11">
        <v>44803</v>
      </c>
      <c r="K25" s="15">
        <v>4000</v>
      </c>
      <c r="L25" s="15">
        <v>0</v>
      </c>
      <c r="M25" s="15">
        <f>SUM(K25:L25)</f>
        <v>4000</v>
      </c>
      <c r="N25" s="11">
        <v>44826</v>
      </c>
    </row>
    <row r="26" spans="1:14" x14ac:dyDescent="0.25">
      <c r="A26" s="3" t="s">
        <v>77</v>
      </c>
      <c r="B26" s="3" t="s">
        <v>78</v>
      </c>
      <c r="C26" s="2" t="str">
        <f t="shared" si="2"/>
        <v>POC PROMOZIONE TURISTICA III - AZIONE 3</v>
      </c>
      <c r="D26" s="1">
        <v>55</v>
      </c>
      <c r="E26" s="4">
        <f>+E25</f>
        <v>44544</v>
      </c>
      <c r="F26" s="3" t="s">
        <v>79</v>
      </c>
      <c r="G26" s="3" t="str">
        <f>+G25</f>
        <v>AFFIDAMENTO DIRETTO</v>
      </c>
      <c r="H26" s="1" t="s">
        <v>88</v>
      </c>
      <c r="I26" s="1">
        <v>1</v>
      </c>
      <c r="J26" s="11">
        <v>44711</v>
      </c>
      <c r="K26" s="15">
        <v>2250</v>
      </c>
      <c r="L26" s="15">
        <v>0</v>
      </c>
      <c r="M26" s="15">
        <f>+K26</f>
        <v>2250</v>
      </c>
      <c r="N26" s="11">
        <v>44736</v>
      </c>
    </row>
    <row r="27" spans="1:14" x14ac:dyDescent="0.25">
      <c r="A27" s="3" t="s">
        <v>80</v>
      </c>
      <c r="B27" s="3" t="s">
        <v>81</v>
      </c>
      <c r="C27" s="2" t="str">
        <f t="shared" si="2"/>
        <v>POC PROMOZIONE TURISTICA III - AZIONE 3</v>
      </c>
      <c r="D27" s="1">
        <v>56</v>
      </c>
      <c r="E27" s="4">
        <f>+E24</f>
        <v>44545</v>
      </c>
      <c r="F27" s="3" t="s">
        <v>82</v>
      </c>
      <c r="G27" s="3" t="str">
        <f>+G23</f>
        <v>PROCEDURA NEGOZIATA SOTTO SOGLIA - AFFIDAMENTO PREVIA CONSULTAZIONE DI PREVENTIVI</v>
      </c>
      <c r="H27" s="1"/>
      <c r="I27" s="1"/>
      <c r="J27" s="11"/>
      <c r="K27" s="15"/>
      <c r="L27" s="15"/>
      <c r="M27" s="15"/>
      <c r="N27" s="11"/>
    </row>
    <row r="28" spans="1:14" x14ac:dyDescent="0.25">
      <c r="A28" s="47" t="s">
        <v>115</v>
      </c>
      <c r="B28" s="46" t="s">
        <v>119</v>
      </c>
      <c r="C28" s="2" t="str">
        <f>+C21</f>
        <v>POC PROMOZIONE TURISTICA III - AZIONE 1</v>
      </c>
      <c r="D28" s="1">
        <v>60</v>
      </c>
      <c r="E28" s="4">
        <v>44546</v>
      </c>
      <c r="F28" s="3" t="s">
        <v>114</v>
      </c>
      <c r="G28" s="3" t="str">
        <f>+G21</f>
        <v>AFFIDAMENTO DIRETTO PER MOTIVI DI DIRITTI DI ESCLUSIVA</v>
      </c>
      <c r="H28" s="37" t="str">
        <f>+H20</f>
        <v>v. nota 7</v>
      </c>
      <c r="I28" s="21"/>
      <c r="J28" s="27"/>
      <c r="K28" s="15">
        <v>326900</v>
      </c>
      <c r="L28" s="15">
        <f>+K28/100*22</f>
        <v>71918</v>
      </c>
      <c r="M28" s="15">
        <f>+K28+L28</f>
        <v>398818</v>
      </c>
      <c r="N28" s="27"/>
    </row>
    <row r="29" spans="1:14" ht="15.75" thickBot="1" x14ac:dyDescent="0.3">
      <c r="A29" s="16"/>
      <c r="B29" s="16"/>
      <c r="C29" s="16"/>
      <c r="D29" s="21"/>
      <c r="E29" s="22"/>
      <c r="F29" s="16"/>
      <c r="G29" s="17"/>
      <c r="H29" s="18"/>
      <c r="I29" s="18"/>
      <c r="J29" s="69"/>
      <c r="K29" s="70"/>
      <c r="L29" s="70"/>
      <c r="M29" s="70"/>
      <c r="N29" s="27"/>
    </row>
    <row r="30" spans="1:14" ht="15.75" thickBot="1" x14ac:dyDescent="0.3">
      <c r="A30" s="62"/>
      <c r="B30" s="63"/>
      <c r="C30" s="64"/>
      <c r="D30" s="65"/>
      <c r="E30" s="66"/>
      <c r="F30" s="67"/>
      <c r="G30" s="71" t="s">
        <v>0</v>
      </c>
      <c r="H30" s="72"/>
      <c r="I30" s="72"/>
      <c r="J30" s="73"/>
      <c r="K30" s="74">
        <f>SUM(K2:K28)</f>
        <v>4146380.75</v>
      </c>
      <c r="L30" s="74">
        <f>SUM(L2:L28)</f>
        <v>536332.71479999996</v>
      </c>
      <c r="M30" s="75">
        <f>SUM(M2:M28)</f>
        <v>4682713.4648000002</v>
      </c>
      <c r="N30" s="68"/>
    </row>
    <row r="31" spans="1:14" x14ac:dyDescent="0.25">
      <c r="A31" s="38" t="s">
        <v>85</v>
      </c>
      <c r="B31" s="39"/>
      <c r="C31" s="10"/>
      <c r="H31" s="23"/>
      <c r="I31" s="24"/>
      <c r="J31" s="14"/>
      <c r="K31" s="25"/>
      <c r="L31" s="25"/>
      <c r="M31" s="25"/>
      <c r="N31" s="14"/>
    </row>
    <row r="32" spans="1:14" x14ac:dyDescent="0.25">
      <c r="A32" s="35" t="s">
        <v>9</v>
      </c>
      <c r="B32" s="3" t="s">
        <v>105</v>
      </c>
      <c r="C32" s="10"/>
      <c r="H32" s="23"/>
      <c r="I32" s="24"/>
      <c r="J32" s="14"/>
      <c r="K32" s="25"/>
      <c r="L32" s="25"/>
      <c r="M32" s="25"/>
      <c r="N32" s="14"/>
    </row>
    <row r="33" spans="1:14" x14ac:dyDescent="0.25">
      <c r="A33" s="5" t="s">
        <v>18</v>
      </c>
      <c r="B33" s="3" t="s">
        <v>19</v>
      </c>
      <c r="C33" s="3" t="s">
        <v>11</v>
      </c>
      <c r="D33" s="1" t="s">
        <v>20</v>
      </c>
      <c r="H33" s="23"/>
      <c r="I33" s="24"/>
      <c r="J33" s="14"/>
      <c r="K33" s="25"/>
      <c r="L33" s="25"/>
      <c r="M33" s="25"/>
      <c r="N33" s="14"/>
    </row>
    <row r="34" spans="1:14" x14ac:dyDescent="0.25">
      <c r="A34" s="1">
        <v>1</v>
      </c>
      <c r="B34" s="11">
        <v>44225</v>
      </c>
      <c r="C34" s="15">
        <v>2500</v>
      </c>
      <c r="D34" s="11">
        <v>44229</v>
      </c>
      <c r="H34" s="23"/>
      <c r="I34" s="24"/>
      <c r="J34" s="14"/>
      <c r="K34" s="25"/>
      <c r="L34" s="25"/>
      <c r="M34" s="25"/>
      <c r="N34" s="14"/>
    </row>
    <row r="35" spans="1:14" x14ac:dyDescent="0.25">
      <c r="A35" s="1">
        <v>2</v>
      </c>
      <c r="B35" s="11">
        <v>44274</v>
      </c>
      <c r="C35" s="15">
        <v>1000</v>
      </c>
      <c r="D35" s="11">
        <v>44277</v>
      </c>
      <c r="H35" s="23"/>
      <c r="I35" s="24"/>
      <c r="J35" s="14"/>
      <c r="K35" s="25"/>
      <c r="L35" s="25"/>
      <c r="M35" s="25"/>
      <c r="N35" s="14"/>
    </row>
    <row r="36" spans="1:14" x14ac:dyDescent="0.25">
      <c r="A36" s="1">
        <v>3</v>
      </c>
      <c r="B36" s="11">
        <v>44294</v>
      </c>
      <c r="C36" s="15">
        <v>1000</v>
      </c>
      <c r="D36" s="11">
        <v>44305</v>
      </c>
      <c r="H36" s="23"/>
      <c r="I36" s="24"/>
      <c r="J36" s="14"/>
      <c r="K36" s="25"/>
      <c r="L36" s="25"/>
      <c r="M36" s="25"/>
      <c r="N36" s="14"/>
    </row>
    <row r="37" spans="1:14" x14ac:dyDescent="0.25">
      <c r="A37" s="1">
        <v>4</v>
      </c>
      <c r="B37" s="11">
        <v>44312</v>
      </c>
      <c r="C37" s="15">
        <v>500</v>
      </c>
      <c r="D37" s="11">
        <v>44350</v>
      </c>
      <c r="H37" s="23"/>
      <c r="I37" s="24"/>
      <c r="J37" s="14"/>
      <c r="K37" s="25"/>
      <c r="L37" s="25"/>
      <c r="M37" s="25"/>
      <c r="N37" s="14"/>
    </row>
    <row r="38" spans="1:14" x14ac:dyDescent="0.25">
      <c r="A38" s="49"/>
      <c r="B38" s="32" t="str">
        <f>+B44</f>
        <v>TOTALE</v>
      </c>
      <c r="C38" s="15">
        <f>SUM(C34:C37)</f>
        <v>5000</v>
      </c>
      <c r="D38" s="11"/>
      <c r="H38" s="23"/>
      <c r="I38" s="24"/>
      <c r="J38" s="14"/>
      <c r="K38" s="25"/>
      <c r="L38" s="25"/>
      <c r="M38" s="25"/>
      <c r="N38" s="14"/>
    </row>
    <row r="39" spans="1:14" x14ac:dyDescent="0.25">
      <c r="A39" s="36" t="s">
        <v>17</v>
      </c>
      <c r="B39" s="30" t="s">
        <v>95</v>
      </c>
      <c r="C39" s="3"/>
      <c r="D39" s="31"/>
      <c r="H39" s="23"/>
      <c r="I39" s="24"/>
      <c r="J39" s="14"/>
      <c r="K39" s="25"/>
      <c r="L39" s="25"/>
      <c r="M39" s="25"/>
      <c r="N39" s="14"/>
    </row>
    <row r="40" spans="1:14" x14ac:dyDescent="0.25">
      <c r="A40" s="1" t="s">
        <v>18</v>
      </c>
      <c r="B40" s="1" t="s">
        <v>19</v>
      </c>
      <c r="C40" s="1" t="s">
        <v>11</v>
      </c>
      <c r="D40" s="1" t="s">
        <v>20</v>
      </c>
      <c r="H40" s="23"/>
      <c r="I40" s="24"/>
      <c r="J40" s="14"/>
      <c r="K40" s="25"/>
      <c r="L40" s="25"/>
      <c r="M40" s="25"/>
      <c r="N40" s="14"/>
    </row>
    <row r="41" spans="1:14" x14ac:dyDescent="0.25">
      <c r="A41" s="1">
        <v>2</v>
      </c>
      <c r="B41" s="11">
        <v>44277</v>
      </c>
      <c r="C41" s="15">
        <v>12295.08</v>
      </c>
      <c r="D41" s="4">
        <v>44285</v>
      </c>
      <c r="H41" s="23"/>
      <c r="I41" s="24"/>
      <c r="J41" s="14"/>
      <c r="K41" s="25"/>
      <c r="L41" s="25"/>
      <c r="M41" s="25"/>
      <c r="N41" s="14"/>
    </row>
    <row r="42" spans="1:14" x14ac:dyDescent="0.25">
      <c r="A42" s="1">
        <v>3</v>
      </c>
      <c r="B42" s="11">
        <v>44284</v>
      </c>
      <c r="C42" s="15">
        <v>7704.92</v>
      </c>
      <c r="D42" s="4">
        <v>44321</v>
      </c>
      <c r="H42" s="23"/>
      <c r="I42" s="24"/>
      <c r="J42" s="14"/>
      <c r="K42" s="25"/>
      <c r="L42" s="25"/>
      <c r="M42" s="25"/>
      <c r="N42" s="14"/>
    </row>
    <row r="43" spans="1:14" x14ac:dyDescent="0.25">
      <c r="A43" s="1">
        <v>8</v>
      </c>
      <c r="B43" s="11">
        <v>44378</v>
      </c>
      <c r="C43" s="15">
        <v>16885.240000000002</v>
      </c>
      <c r="D43" s="4">
        <v>44540</v>
      </c>
      <c r="H43" s="23"/>
      <c r="I43" s="24"/>
      <c r="J43" s="14"/>
      <c r="K43" s="25"/>
      <c r="L43" s="25"/>
      <c r="M43" s="25"/>
      <c r="N43" s="14"/>
    </row>
    <row r="44" spans="1:14" x14ac:dyDescent="0.25">
      <c r="A44" s="16"/>
      <c r="B44" s="29" t="s">
        <v>0</v>
      </c>
      <c r="C44" s="15">
        <f>SUM(C41:C43)</f>
        <v>36885.240000000005</v>
      </c>
      <c r="D44" s="4"/>
      <c r="H44" s="23"/>
      <c r="I44" s="24"/>
      <c r="J44" s="14"/>
      <c r="K44" s="25"/>
      <c r="L44" s="25"/>
      <c r="M44" s="25"/>
      <c r="N44" s="14"/>
    </row>
    <row r="45" spans="1:14" x14ac:dyDescent="0.25">
      <c r="A45" s="36" t="s">
        <v>21</v>
      </c>
      <c r="B45" s="10" t="s">
        <v>93</v>
      </c>
      <c r="C45" s="10"/>
      <c r="H45" s="23"/>
      <c r="I45" s="24"/>
      <c r="J45" s="14"/>
      <c r="K45" s="25"/>
      <c r="L45" s="25"/>
      <c r="M45" s="25"/>
      <c r="N45" s="14"/>
    </row>
    <row r="46" spans="1:14" x14ac:dyDescent="0.25">
      <c r="A46" s="37" t="s">
        <v>22</v>
      </c>
      <c r="B46" s="26" t="s">
        <v>101</v>
      </c>
      <c r="C46" s="10"/>
      <c r="H46" s="12"/>
      <c r="I46" s="12"/>
      <c r="K46" s="13"/>
      <c r="L46" s="13"/>
      <c r="M46" s="13"/>
    </row>
    <row r="47" spans="1:14" x14ac:dyDescent="0.25">
      <c r="A47" s="37" t="s">
        <v>104</v>
      </c>
      <c r="B47" s="3" t="s">
        <v>102</v>
      </c>
      <c r="C47" s="10"/>
      <c r="H47" s="12"/>
      <c r="I47" s="12"/>
      <c r="K47" s="13"/>
      <c r="L47" s="13"/>
      <c r="M47" s="13"/>
    </row>
    <row r="48" spans="1:14" x14ac:dyDescent="0.25">
      <c r="A48" s="37" t="s">
        <v>106</v>
      </c>
      <c r="B48" s="3" t="str">
        <f>+B39</f>
        <v>la ditta ha emesso nei confronti della FCRC le seguenti fatture:</v>
      </c>
      <c r="C48" s="3"/>
      <c r="D48" s="3"/>
      <c r="H48" s="12"/>
      <c r="I48" s="12"/>
      <c r="K48" s="13"/>
      <c r="L48" s="13"/>
      <c r="M48" s="13"/>
    </row>
    <row r="49" spans="1:13" x14ac:dyDescent="0.25">
      <c r="A49" s="1" t="str">
        <f>+A40</f>
        <v>FATTURA N.</v>
      </c>
      <c r="B49" s="1" t="str">
        <f>+B40</f>
        <v>DATA IN CUI LA FATTURA E' STATA EMESSA</v>
      </c>
      <c r="C49" s="1" t="str">
        <f>+C40</f>
        <v>IMPONIBILE</v>
      </c>
      <c r="D49" s="1" t="str">
        <f>+D40</f>
        <v>DATA DEL SALDO</v>
      </c>
      <c r="H49" s="12"/>
      <c r="I49" s="12"/>
      <c r="K49" s="13"/>
      <c r="L49" s="13"/>
      <c r="M49" s="13"/>
    </row>
    <row r="50" spans="1:13" x14ac:dyDescent="0.25">
      <c r="A50" s="3">
        <v>223</v>
      </c>
      <c r="B50" s="11">
        <v>44533</v>
      </c>
      <c r="C50" s="15">
        <v>5070</v>
      </c>
      <c r="D50" s="4">
        <v>44547</v>
      </c>
      <c r="H50" s="12"/>
      <c r="I50" s="12"/>
      <c r="K50" s="13"/>
      <c r="L50" s="13"/>
      <c r="M50" s="13"/>
    </row>
    <row r="51" spans="1:13" x14ac:dyDescent="0.25">
      <c r="A51" s="3">
        <v>9</v>
      </c>
      <c r="B51" s="11">
        <v>44572</v>
      </c>
      <c r="C51" s="15">
        <v>11830</v>
      </c>
      <c r="D51" s="4">
        <v>44582</v>
      </c>
      <c r="H51" s="12"/>
      <c r="I51" s="12"/>
      <c r="K51" s="13"/>
      <c r="L51" s="13"/>
      <c r="M51" s="13"/>
    </row>
    <row r="52" spans="1:13" x14ac:dyDescent="0.25">
      <c r="A52" s="50"/>
      <c r="B52" s="29" t="str">
        <f>+B44</f>
        <v>TOTALE</v>
      </c>
      <c r="C52" s="15">
        <f>SUM(C50:C51)</f>
        <v>16900</v>
      </c>
      <c r="D52" s="34"/>
      <c r="E52" s="10"/>
    </row>
    <row r="53" spans="1:13" ht="15.75" thickBot="1" x14ac:dyDescent="0.3">
      <c r="A53" s="37" t="s">
        <v>122</v>
      </c>
      <c r="B53" s="10"/>
      <c r="C53" s="10"/>
      <c r="D53" s="10"/>
      <c r="E53" s="10"/>
    </row>
    <row r="54" spans="1:13" ht="15.75" thickBot="1" x14ac:dyDescent="0.3">
      <c r="A54" s="53" t="s">
        <v>114</v>
      </c>
      <c r="B54" s="54"/>
      <c r="C54" s="55" t="s">
        <v>123</v>
      </c>
      <c r="D54" s="56" t="s">
        <v>124</v>
      </c>
      <c r="E54" s="10"/>
    </row>
    <row r="55" spans="1:13" x14ac:dyDescent="0.25">
      <c r="A55" s="57" t="s">
        <v>10</v>
      </c>
      <c r="B55" s="57" t="s">
        <v>125</v>
      </c>
      <c r="C55" s="50"/>
      <c r="D55" s="33"/>
      <c r="E55" s="10"/>
    </row>
    <row r="56" spans="1:13" x14ac:dyDescent="0.25">
      <c r="A56" s="57" t="s">
        <v>126</v>
      </c>
      <c r="B56" s="57" t="s">
        <v>127</v>
      </c>
      <c r="C56" s="58">
        <v>32690</v>
      </c>
      <c r="D56" s="11">
        <v>44767</v>
      </c>
      <c r="E56" s="10"/>
    </row>
    <row r="57" spans="1:13" x14ac:dyDescent="0.25">
      <c r="A57" s="46" t="s">
        <v>126</v>
      </c>
      <c r="B57" s="46" t="s">
        <v>128</v>
      </c>
      <c r="C57" s="58">
        <v>98070</v>
      </c>
      <c r="D57" s="11">
        <v>44980</v>
      </c>
      <c r="E57" s="10"/>
    </row>
    <row r="58" spans="1:13" x14ac:dyDescent="0.25">
      <c r="A58" s="46" t="str">
        <f>+A57</f>
        <v xml:space="preserve">FATTURA </v>
      </c>
      <c r="B58" s="46" t="s">
        <v>129</v>
      </c>
      <c r="C58" s="58">
        <v>130760</v>
      </c>
      <c r="D58" s="11">
        <v>45117</v>
      </c>
      <c r="E58" s="10"/>
    </row>
    <row r="59" spans="1:13" x14ac:dyDescent="0.25">
      <c r="A59" s="46" t="str">
        <f>+A58</f>
        <v xml:space="preserve">FATTURA </v>
      </c>
      <c r="B59" s="46" t="s">
        <v>130</v>
      </c>
      <c r="C59" s="58">
        <v>65380</v>
      </c>
      <c r="D59" s="11">
        <v>45250</v>
      </c>
      <c r="E59" s="10"/>
    </row>
    <row r="60" spans="1:13" ht="15.75" thickBot="1" x14ac:dyDescent="0.3">
      <c r="A60" s="59" t="s">
        <v>0</v>
      </c>
      <c r="B60" s="59"/>
      <c r="C60" s="60">
        <f>SUM(C56:C59)</f>
        <v>326900</v>
      </c>
      <c r="D60" s="11"/>
      <c r="E60" s="10"/>
    </row>
    <row r="61" spans="1:13" ht="15.75" thickBot="1" x14ac:dyDescent="0.3">
      <c r="A61" s="53" t="s">
        <v>111</v>
      </c>
      <c r="B61" s="54"/>
      <c r="C61" s="61"/>
      <c r="D61" s="11"/>
      <c r="E61" s="10"/>
    </row>
    <row r="62" spans="1:13" x14ac:dyDescent="0.25">
      <c r="A62" s="57" t="s">
        <v>126</v>
      </c>
      <c r="B62" s="57" t="s">
        <v>131</v>
      </c>
      <c r="C62" s="58">
        <v>24000</v>
      </c>
      <c r="D62" s="11">
        <v>44630</v>
      </c>
      <c r="E62" s="10"/>
    </row>
    <row r="63" spans="1:13" x14ac:dyDescent="0.25">
      <c r="A63" s="46" t="str">
        <f>+A62</f>
        <v xml:space="preserve">FATTURA </v>
      </c>
      <c r="B63" s="46" t="s">
        <v>132</v>
      </c>
      <c r="C63" s="58">
        <v>72000</v>
      </c>
      <c r="D63" s="11">
        <v>44853</v>
      </c>
      <c r="E63" s="10"/>
    </row>
    <row r="64" spans="1:13" x14ac:dyDescent="0.25">
      <c r="A64" s="46" t="str">
        <f>+A63</f>
        <v xml:space="preserve">FATTURA </v>
      </c>
      <c r="B64" s="46" t="s">
        <v>133</v>
      </c>
      <c r="C64" s="58">
        <v>48000</v>
      </c>
      <c r="D64" s="11">
        <v>44992</v>
      </c>
      <c r="E64" s="10"/>
    </row>
    <row r="65" spans="1:5" x14ac:dyDescent="0.25">
      <c r="A65" s="46" t="str">
        <f>+A64</f>
        <v xml:space="preserve">FATTURA </v>
      </c>
      <c r="B65" s="46" t="s">
        <v>134</v>
      </c>
      <c r="C65" s="58">
        <v>48000</v>
      </c>
      <c r="D65" s="11">
        <v>45112</v>
      </c>
      <c r="E65" s="10"/>
    </row>
    <row r="66" spans="1:5" x14ac:dyDescent="0.25">
      <c r="A66" s="46" t="s">
        <v>126</v>
      </c>
      <c r="B66" s="46" t="s">
        <v>135</v>
      </c>
      <c r="C66" s="58">
        <v>48000</v>
      </c>
      <c r="D66" s="11">
        <v>45245</v>
      </c>
      <c r="E66" s="10"/>
    </row>
    <row r="67" spans="1:5" ht="15.75" thickBot="1" x14ac:dyDescent="0.3">
      <c r="A67" s="59" t="str">
        <f>+A60</f>
        <v>TOTALE</v>
      </c>
      <c r="B67" s="59"/>
      <c r="C67" s="60">
        <f>SUM(C62:C66)</f>
        <v>240000</v>
      </c>
      <c r="D67" s="11"/>
      <c r="E67" s="10"/>
    </row>
    <row r="68" spans="1:5" ht="15.75" thickBot="1" x14ac:dyDescent="0.3">
      <c r="A68" s="53" t="s">
        <v>112</v>
      </c>
      <c r="B68" s="54"/>
      <c r="E68" s="10"/>
    </row>
    <row r="69" spans="1:5" x14ac:dyDescent="0.25">
      <c r="A69" s="57" t="str">
        <f>+A65</f>
        <v xml:space="preserve">FATTURA </v>
      </c>
      <c r="B69" s="57" t="s">
        <v>136</v>
      </c>
      <c r="C69" s="58">
        <v>24000</v>
      </c>
      <c r="D69" s="11">
        <f>+D62</f>
        <v>44630</v>
      </c>
      <c r="E69" s="10"/>
    </row>
    <row r="70" spans="1:5" x14ac:dyDescent="0.25">
      <c r="A70" s="46" t="str">
        <f>+A69</f>
        <v xml:space="preserve">FATTURA </v>
      </c>
      <c r="B70" s="46" t="s">
        <v>137</v>
      </c>
      <c r="C70" s="58">
        <v>72000</v>
      </c>
      <c r="D70" s="11">
        <f>+D63</f>
        <v>44853</v>
      </c>
      <c r="E70" s="10"/>
    </row>
    <row r="71" spans="1:5" x14ac:dyDescent="0.25">
      <c r="A71" s="46" t="str">
        <f>+A70</f>
        <v xml:space="preserve">FATTURA </v>
      </c>
      <c r="B71" s="46" t="s">
        <v>138</v>
      </c>
      <c r="C71" s="58">
        <v>96000</v>
      </c>
      <c r="D71" s="11">
        <v>45112</v>
      </c>
      <c r="E71" s="10"/>
    </row>
    <row r="72" spans="1:5" x14ac:dyDescent="0.25">
      <c r="A72" s="46" t="s">
        <v>126</v>
      </c>
      <c r="B72" s="46" t="s">
        <v>139</v>
      </c>
      <c r="C72" s="58">
        <v>48000</v>
      </c>
      <c r="D72" s="11">
        <v>45250</v>
      </c>
      <c r="E72" s="10"/>
    </row>
    <row r="73" spans="1:5" x14ac:dyDescent="0.25">
      <c r="A73" s="46" t="str">
        <f>+A67</f>
        <v>TOTALE</v>
      </c>
      <c r="B73" s="46"/>
      <c r="C73" s="60">
        <f>SUM(C69:C72)</f>
        <v>240000</v>
      </c>
      <c r="D73" s="11"/>
      <c r="E73" s="10"/>
    </row>
    <row r="74" spans="1:5" x14ac:dyDescent="0.25">
      <c r="A74" s="10"/>
      <c r="B74" s="10"/>
      <c r="C74" s="10"/>
      <c r="D74" s="10"/>
      <c r="E74" s="10"/>
    </row>
    <row r="75" spans="1:5" x14ac:dyDescent="0.25">
      <c r="A75" s="10"/>
      <c r="B75" s="10"/>
      <c r="C75" s="10"/>
      <c r="D75" s="10"/>
      <c r="E75" s="10"/>
    </row>
    <row r="76" spans="1:5" x14ac:dyDescent="0.25">
      <c r="A76" s="10"/>
      <c r="B76" s="10"/>
      <c r="C76" s="10"/>
      <c r="D76" s="10"/>
      <c r="E76" s="10"/>
    </row>
    <row r="77" spans="1:5" x14ac:dyDescent="0.25">
      <c r="A77" s="10"/>
      <c r="B77" s="10"/>
      <c r="C77" s="10"/>
      <c r="D77" s="10"/>
      <c r="E77" s="10"/>
    </row>
    <row r="78" spans="1:5" x14ac:dyDescent="0.25">
      <c r="A78" s="10"/>
      <c r="B78" s="10"/>
      <c r="C78" s="10"/>
      <c r="D78" s="10"/>
      <c r="E78" s="10"/>
    </row>
    <row r="79" spans="1:5" x14ac:dyDescent="0.25">
      <c r="A79" s="10"/>
      <c r="B79" s="10"/>
      <c r="C79" s="10"/>
      <c r="D79" s="10"/>
      <c r="E79" s="10"/>
    </row>
    <row r="80" spans="1:5" x14ac:dyDescent="0.25">
      <c r="A80" s="10"/>
      <c r="B80" s="10"/>
      <c r="C80" s="10"/>
      <c r="D80" s="10"/>
      <c r="E80" s="10"/>
    </row>
    <row r="81" spans="1:5" x14ac:dyDescent="0.25">
      <c r="A81" s="10"/>
      <c r="B81" s="10"/>
      <c r="C81" s="10"/>
      <c r="D81" s="10"/>
      <c r="E81" s="10"/>
    </row>
    <row r="82" spans="1:5" x14ac:dyDescent="0.25">
      <c r="A82" s="10"/>
      <c r="B82" s="10"/>
      <c r="C82" s="10"/>
      <c r="D82" s="10"/>
      <c r="E82" s="10"/>
    </row>
    <row r="83" spans="1:5" x14ac:dyDescent="0.25">
      <c r="A83" s="10"/>
      <c r="B83" s="10"/>
      <c r="C83" s="10"/>
      <c r="D83" s="10"/>
      <c r="E83" s="10"/>
    </row>
    <row r="84" spans="1:5" x14ac:dyDescent="0.25">
      <c r="A84" s="10"/>
      <c r="B84" s="10"/>
      <c r="C84" s="10"/>
      <c r="D84" s="10"/>
      <c r="E84" s="10"/>
    </row>
    <row r="85" spans="1:5" x14ac:dyDescent="0.25">
      <c r="A85" s="10"/>
      <c r="B85" s="10"/>
      <c r="C85" s="10"/>
      <c r="D85" s="10"/>
      <c r="E85" s="10"/>
    </row>
    <row r="86" spans="1:5" x14ac:dyDescent="0.25">
      <c r="A86" s="10"/>
      <c r="B86" s="10"/>
      <c r="C86" s="10"/>
      <c r="D86" s="10"/>
      <c r="E86" s="10"/>
    </row>
    <row r="87" spans="1:5" x14ac:dyDescent="0.25">
      <c r="A87" s="10"/>
      <c r="B87" s="10"/>
      <c r="C87" s="10"/>
      <c r="D87" s="10"/>
      <c r="E87" s="10"/>
    </row>
    <row r="88" spans="1:5" x14ac:dyDescent="0.25">
      <c r="A88" s="10"/>
      <c r="B88" s="10"/>
      <c r="C88" s="10"/>
      <c r="D88" s="10"/>
      <c r="E88" s="10"/>
    </row>
    <row r="89" spans="1:5" x14ac:dyDescent="0.25">
      <c r="A89" s="10"/>
      <c r="B89" s="10"/>
      <c r="C89" s="10"/>
      <c r="D89" s="10"/>
      <c r="E89" s="10"/>
    </row>
    <row r="90" spans="1:5" x14ac:dyDescent="0.25">
      <c r="A90" s="10"/>
      <c r="B90" s="10"/>
      <c r="C90" s="10"/>
      <c r="D90" s="10"/>
      <c r="E90" s="10"/>
    </row>
  </sheetData>
  <mergeCells count="6">
    <mergeCell ref="A31:B31"/>
    <mergeCell ref="D19:D21"/>
    <mergeCell ref="E19:E21"/>
    <mergeCell ref="A54:B54"/>
    <mergeCell ref="A61:B61"/>
    <mergeCell ref="A68:B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cig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2024-02-14T14:58:04Z</dcterms:modified>
</cp:coreProperties>
</file>