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15480" windowHeight="8055"/>
  </bookViews>
  <sheets>
    <sheet name="cig 2020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5" l="1"/>
  <c r="M29" i="5"/>
  <c r="K29" i="5"/>
  <c r="H33" i="5" l="1"/>
  <c r="H34" i="5" s="1"/>
  <c r="M31" i="5"/>
  <c r="E57" i="5"/>
  <c r="M28" i="5"/>
  <c r="H16" i="5"/>
  <c r="H17" i="5" s="1"/>
  <c r="H18" i="5" s="1"/>
  <c r="H19" i="5" s="1"/>
  <c r="H20" i="5" s="1"/>
  <c r="H21" i="5" s="1"/>
  <c r="H22" i="5" s="1"/>
  <c r="M22" i="5"/>
  <c r="M21" i="5"/>
  <c r="M20" i="5"/>
  <c r="M19" i="5"/>
  <c r="M17" i="5"/>
  <c r="M18" i="5"/>
  <c r="M16" i="5"/>
  <c r="M12" i="5"/>
  <c r="G24" i="5" l="1"/>
  <c r="G25" i="5" s="1"/>
  <c r="E8" i="5"/>
  <c r="C8" i="5"/>
  <c r="B8" i="5"/>
  <c r="A8" i="5"/>
  <c r="E25" i="5" l="1"/>
  <c r="C25" i="5"/>
  <c r="B25" i="5"/>
  <c r="A25" i="5"/>
  <c r="H24" i="5" l="1"/>
  <c r="M24" i="5"/>
  <c r="N15" i="5"/>
  <c r="M15" i="5"/>
  <c r="F15" i="5" l="1"/>
  <c r="E15" i="5"/>
  <c r="D15" i="5"/>
  <c r="C15" i="5"/>
  <c r="A15" i="5"/>
  <c r="M14" i="5"/>
  <c r="M11" i="5"/>
  <c r="M10" i="5"/>
  <c r="N11" i="5"/>
  <c r="H10" i="5"/>
  <c r="H11" i="5" s="1"/>
  <c r="H13" i="5" s="1"/>
  <c r="H14" i="5" s="1"/>
  <c r="H15" i="5" s="1"/>
  <c r="E11" i="5"/>
  <c r="A11" i="5"/>
  <c r="M9" i="5"/>
  <c r="H3" i="5"/>
  <c r="H5" i="5"/>
  <c r="H6" i="5" s="1"/>
  <c r="M3" i="5"/>
  <c r="L39" i="5"/>
  <c r="L38" i="5"/>
  <c r="L37" i="5"/>
  <c r="L30" i="5"/>
  <c r="L27" i="5"/>
  <c r="L23" i="5"/>
  <c r="L4" i="5"/>
  <c r="L2" i="5"/>
  <c r="N4" i="5"/>
  <c r="E53" i="5"/>
  <c r="E52" i="5"/>
  <c r="E49" i="5"/>
  <c r="E47" i="5"/>
  <c r="E46" i="5"/>
  <c r="M26" i="5"/>
  <c r="G28" i="5" l="1"/>
  <c r="G26" i="5"/>
  <c r="G30" i="5" s="1"/>
  <c r="G36" i="5" s="1"/>
  <c r="G37" i="5" s="1"/>
  <c r="G38" i="5" s="1"/>
  <c r="G16" i="5"/>
  <c r="G17" i="5" s="1"/>
  <c r="G18" i="5" s="1"/>
  <c r="G19" i="5" s="1"/>
  <c r="G20" i="5" s="1"/>
  <c r="G21" i="5" s="1"/>
  <c r="G22" i="5" s="1"/>
  <c r="G32" i="5" s="1"/>
  <c r="G33" i="5" s="1"/>
  <c r="G34" i="5" s="1"/>
  <c r="G9" i="5"/>
  <c r="G5" i="5"/>
  <c r="G10" i="5" s="1"/>
  <c r="G14" i="5" l="1"/>
  <c r="G11" i="5"/>
  <c r="E33" i="5"/>
  <c r="E34" i="5" s="1"/>
  <c r="B33" i="5"/>
  <c r="C38" i="5"/>
  <c r="B12" i="5"/>
  <c r="B17" i="5"/>
  <c r="B18" i="5" s="1"/>
  <c r="B19" i="5" s="1"/>
  <c r="B20" i="5" s="1"/>
  <c r="B21" i="5" s="1"/>
  <c r="B22" i="5" s="1"/>
  <c r="E17" i="5"/>
  <c r="E18" i="5" s="1"/>
  <c r="E19" i="5" s="1"/>
  <c r="E20" i="5" s="1"/>
  <c r="E21" i="5" s="1"/>
  <c r="E22" i="5" s="1"/>
  <c r="C23" i="5"/>
  <c r="C9" i="5"/>
  <c r="C13" i="5" s="1"/>
  <c r="E30" i="5"/>
  <c r="C32" i="5"/>
  <c r="C33" i="5" s="1"/>
  <c r="C34" i="5" s="1"/>
  <c r="F14" i="5"/>
  <c r="C10" i="5"/>
  <c r="C3" i="5"/>
  <c r="C12" i="5" l="1"/>
  <c r="C16" i="5" s="1"/>
  <c r="C17" i="5" s="1"/>
  <c r="C18" i="5" s="1"/>
  <c r="C19" i="5" s="1"/>
  <c r="C20" i="5" s="1"/>
  <c r="C21" i="5" s="1"/>
  <c r="C22" i="5" s="1"/>
  <c r="C11" i="5"/>
  <c r="G29" i="5"/>
  <c r="G31" i="5" s="1"/>
  <c r="G35" i="5" s="1"/>
  <c r="G15" i="5"/>
  <c r="B14" i="5"/>
  <c r="B15" i="5" s="1"/>
  <c r="B11" i="5"/>
  <c r="C26" i="5"/>
  <c r="C30" i="5" s="1"/>
  <c r="C31" i="5" s="1"/>
  <c r="C35" i="5" s="1"/>
</calcChain>
</file>

<file path=xl/sharedStrings.xml><?xml version="1.0" encoding="utf-8"?>
<sst xmlns="http://schemas.openxmlformats.org/spreadsheetml/2006/main" count="167" uniqueCount="151">
  <si>
    <t>TOTALE</t>
  </si>
  <si>
    <t>NUMERO</t>
  </si>
  <si>
    <t>CIG</t>
  </si>
  <si>
    <t>OGGETTO</t>
  </si>
  <si>
    <t xml:space="preserve">DATA </t>
  </si>
  <si>
    <t>RISORSE</t>
  </si>
  <si>
    <t>AGGIUDICATARIO</t>
  </si>
  <si>
    <t>NOTE</t>
  </si>
  <si>
    <t>Z5D27112F0</t>
  </si>
  <si>
    <t>AFFIDAMENTO DIRETTO</t>
  </si>
  <si>
    <t>ARCH. SOSSIO PETROSSI</t>
  </si>
  <si>
    <t>Z302905624</t>
  </si>
  <si>
    <t>AVV. CARLO PENTA</t>
  </si>
  <si>
    <t>ORDINARIO 2020</t>
  </si>
  <si>
    <t>Z742B93D3F</t>
  </si>
  <si>
    <t>LA NUOVA SICURA TRASLOCHI SAS</t>
  </si>
  <si>
    <t>AVV. AUGUSTO VIGO MAJELLO</t>
  </si>
  <si>
    <t>Z542BA83F1</t>
  </si>
  <si>
    <t>Z772BDE458</t>
  </si>
  <si>
    <t>AVV. MARCELLO MUSTILLI (STUDIO ASSOCIATO BLS)</t>
  </si>
  <si>
    <t>ZA42CE3F4F</t>
  </si>
  <si>
    <t xml:space="preserve">nomina membri esterni Commissione valutazione </t>
  </si>
  <si>
    <t>Z722D01C11</t>
  </si>
  <si>
    <t>Z562D2DC57</t>
  </si>
  <si>
    <t>Z772D73A25</t>
  </si>
  <si>
    <t>AVV. ALESSANDRO REMONDELLI</t>
  </si>
  <si>
    <t>Z0F2DDA1E4</t>
  </si>
  <si>
    <t>ING. FABIO MASTELLONE DI CASTELVETERE</t>
  </si>
  <si>
    <t>GRANDI ATTRATTORI</t>
  </si>
  <si>
    <t>ZC02E123AA</t>
  </si>
  <si>
    <t>Z7B2E123B2</t>
  </si>
  <si>
    <t>ZF92E4F0F2</t>
  </si>
  <si>
    <t xml:space="preserve">STELLA FILM </t>
  </si>
  <si>
    <t>DEL</t>
  </si>
  <si>
    <t>8385846B07</t>
  </si>
  <si>
    <t>ZE92E79EE2</t>
  </si>
  <si>
    <t>MEDISEVEN</t>
  </si>
  <si>
    <t>8432010AC4</t>
  </si>
  <si>
    <t>PICOMEDIA</t>
  </si>
  <si>
    <t>Z042E8C708</t>
  </si>
  <si>
    <t>Z7B2E9E025</t>
  </si>
  <si>
    <t>EMOTICRON</t>
  </si>
  <si>
    <t>ZF72EA3A6F</t>
  </si>
  <si>
    <t>ITADVICE COOPERATIVA A R.L.</t>
  </si>
  <si>
    <t>Z382ED3AA0</t>
  </si>
  <si>
    <t>SIMONA MARTINO</t>
  </si>
  <si>
    <t>ZBC2F7D2E2</t>
  </si>
  <si>
    <t>Z8E2FB6507</t>
  </si>
  <si>
    <t>LEGGE 2020 - ALL. B</t>
  </si>
  <si>
    <t>PAADVICE</t>
  </si>
  <si>
    <t>POC PROMOZIONE TURISTICA I</t>
  </si>
  <si>
    <t>POC DISTRETTO DELL'AUDIOVISIVO</t>
  </si>
  <si>
    <t>POC NUOVE STRATEGIE 2018 - linea 5</t>
  </si>
  <si>
    <t>POC NUOVE STRATEGIE 2020 - linea 5</t>
  </si>
  <si>
    <t>POC NUOVE STRATEGIE 2020 - linea 4</t>
  </si>
  <si>
    <t>CLEMART</t>
  </si>
  <si>
    <t>IIF</t>
  </si>
  <si>
    <t>INDIANA</t>
  </si>
  <si>
    <t>BIBIFILM</t>
  </si>
  <si>
    <t>ARTIMAGICHE</t>
  </si>
  <si>
    <t>WAM</t>
  </si>
  <si>
    <t>84319980E0</t>
  </si>
  <si>
    <t>84320224AD</t>
  </si>
  <si>
    <t>8432054F12</t>
  </si>
  <si>
    <t>8432055FE5</t>
  </si>
  <si>
    <t>843204794D</t>
  </si>
  <si>
    <t>8432063682</t>
  </si>
  <si>
    <t>WILDSIDE</t>
  </si>
  <si>
    <t>contratto licenza d'uso materiali e contenuti audiovisivi per programma di comunicazione</t>
  </si>
  <si>
    <t>servizio di trasloco nuova sede Piazza Bovio 14</t>
  </si>
  <si>
    <t>incarico parere legale Avviso Pubblico Selezione del Personale</t>
  </si>
  <si>
    <t>servizi di pubblcità e promozione territoriale</t>
  </si>
  <si>
    <t>incarico consulenza redazione testi bando e contratto di licenza d'uso</t>
  </si>
  <si>
    <t>incarico progettazione FTE e Definitiva Distretto Campano dell'Audiovisivo</t>
  </si>
  <si>
    <t>incarico di rimodulazione business plan progetto Distretto Campano dell'Audiovisivo</t>
  </si>
  <si>
    <t>incarico di integrazione dello studio di fattibilità progetto Distretto Campano dell'Audiovisivo</t>
  </si>
  <si>
    <t>servizio di promozione e gestione rassegna cinematografica mostra Almost Home</t>
  </si>
  <si>
    <t>POC NUOVE STRATEGIE 2020 - linea 1</t>
  </si>
  <si>
    <t>incarico parere legale proroga contratto IIF</t>
  </si>
  <si>
    <t>incarico consulenza adempimenti sicurezza sul lavoro (DL. 81/2008)</t>
  </si>
  <si>
    <t>POC GRANDI ATTRATTORI</t>
  </si>
  <si>
    <t>sviluppo supporti digitali e multimediali</t>
  </si>
  <si>
    <t>servizio di assistenza informatica</t>
  </si>
  <si>
    <t>incarico elaborazione Regolamento per la valutazione della Performance</t>
  </si>
  <si>
    <t>incarico collaborazione comunicazione e rapporti con gli organi di stampa</t>
  </si>
  <si>
    <t>ASSOCIAZIONE VISIONAIR</t>
  </si>
  <si>
    <t>ASSOCIAZIONE ACTA</t>
  </si>
  <si>
    <t>incarico progettazione sviluppo e gestione tavolo tecnico scuola civica di cinema</t>
  </si>
  <si>
    <t>incarico sviluppo piattaforma digitale gestione domande Piano Cinema 2021</t>
  </si>
  <si>
    <t>29-1</t>
  </si>
  <si>
    <t>29-2</t>
  </si>
  <si>
    <t>29-3</t>
  </si>
  <si>
    <t>29-4</t>
  </si>
  <si>
    <t>29-5</t>
  </si>
  <si>
    <t>29-6</t>
  </si>
  <si>
    <t>29-7</t>
  </si>
  <si>
    <t>incarico elaborazione e svolgimento corso di agg. profess. (corso di comunicazione)</t>
  </si>
  <si>
    <t>ISTITUTO CAPRI NEL MONDO</t>
  </si>
  <si>
    <t>41-1</t>
  </si>
  <si>
    <t>41-2</t>
  </si>
  <si>
    <t>41-3</t>
  </si>
  <si>
    <t>8632838B46</t>
  </si>
  <si>
    <t>86328526D5</t>
  </si>
  <si>
    <t>8632862F13</t>
  </si>
  <si>
    <t>PARALLELO 41</t>
  </si>
  <si>
    <t>LADOC</t>
  </si>
  <si>
    <t>incarico sviluppo sceneggiatura - sezione documentari</t>
  </si>
  <si>
    <t>incarico sviluppo sceneggiatura - sezione lungometraggi</t>
  </si>
  <si>
    <t>DOTT. RICCARDO STAFFA (vedi nota 1)</t>
  </si>
  <si>
    <t>nota 1</t>
  </si>
  <si>
    <t>DOCUMENTO</t>
  </si>
  <si>
    <t>IMPONIBILE</t>
  </si>
  <si>
    <t>IVA split</t>
  </si>
  <si>
    <t>AFFIDATO CON DET. N.</t>
  </si>
  <si>
    <t>TIPO DI PROCEDURA</t>
  </si>
  <si>
    <t>PROCEDURA NEGOZIATA SOTTO SOGLIA - AFFIDAMENTO PREVIA CONSULTAZIONE DI PREVENTIVI</t>
  </si>
  <si>
    <t>PROCEDURA NEGOZIATA SOTTO SOGLIA - AFFIDAMENTO PREVIA VALUTAZIONE PROFILI</t>
  </si>
  <si>
    <t>AFFIDAMENTO DIRETTO - PROCEDURA SENZA BANDO PER MOTIVI ARTISTICI (ART. 63 D.LGS. N. 50/2016)</t>
  </si>
  <si>
    <t>AFFIDAMENTO DIRETTO - PROCEDURA SENZA BANDO PER MOTIVI TECNICI (ART. 63 D.LGS. N. 50/2016)</t>
  </si>
  <si>
    <t>PROCEDURA APERTA - BANDO PUBBLICO</t>
  </si>
  <si>
    <t>AFFIDAMENTO DIRETTO EX ART. 1, COMMA 2, LETT. A) D.L. N. 76/2020</t>
  </si>
  <si>
    <t>DATA SALDO</t>
  </si>
  <si>
    <t>incarico assegnato al professionista l'anno precedente con determina n. 53/2019</t>
  </si>
  <si>
    <t>FATTURA</t>
  </si>
  <si>
    <t>FATTURA (vedi nota 2)</t>
  </si>
  <si>
    <t>nota 2</t>
  </si>
  <si>
    <t>la ditta ha emesso nei confronti della FCRC, in esecuzione di altri affidamenti, anche le seguenti fatture</t>
  </si>
  <si>
    <t>FATTURA N.</t>
  </si>
  <si>
    <t>DATA IN CUI LA FATTURA E' STATA EMESSA</t>
  </si>
  <si>
    <t>DATA DEL SALDO</t>
  </si>
  <si>
    <t>1A1</t>
  </si>
  <si>
    <t xml:space="preserve">SIMONA NOBILE </t>
  </si>
  <si>
    <t>GRAZIELLA BILDESHEIM</t>
  </si>
  <si>
    <t>FATTURE</t>
  </si>
  <si>
    <t>nomina membri esterni Commissione valutazione - II^ call</t>
  </si>
  <si>
    <t>nomina membri esterni Commissione valutazione - III^ call</t>
  </si>
  <si>
    <t>ALESSANDRA PASTORE</t>
  </si>
  <si>
    <t>SAMANTHA CITO</t>
  </si>
  <si>
    <t>NOTULA</t>
  </si>
  <si>
    <t>vedi nota 3</t>
  </si>
  <si>
    <t>nota 3</t>
  </si>
  <si>
    <t>FATTURA (vedi nota 4)</t>
  </si>
  <si>
    <t>FATTURA N. 14 DEL 22/12/2021</t>
  </si>
  <si>
    <t>nota 4</t>
  </si>
  <si>
    <t xml:space="preserve">imponibile </t>
  </si>
  <si>
    <t>IVA in split</t>
  </si>
  <si>
    <t>totale</t>
  </si>
  <si>
    <t>AMBLER</t>
  </si>
  <si>
    <t>revocato</t>
  </si>
  <si>
    <t>nota di rimborso</t>
  </si>
  <si>
    <t>pagamento effettuato in più soluzioni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</si>
</sst>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i/>
      <sz val="9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4" xfId="0" applyFont="1" applyFill="1" applyBorder="1"/>
    <xf numFmtId="0" fontId="1" fillId="3" borderId="1" xfId="0" applyFont="1" applyFill="1" applyBorder="1"/>
    <xf numFmtId="0" fontId="2" fillId="2" borderId="3" xfId="0" applyFont="1" applyFill="1" applyBorder="1" applyAlignment="1">
      <alignment horizontal="center"/>
    </xf>
    <xf numFmtId="14" fontId="1" fillId="0" borderId="1" xfId="0" applyNumberFormat="1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14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C10" sqref="C10"/>
    </sheetView>
  </sheetViews>
  <sheetFormatPr defaultRowHeight="15" x14ac:dyDescent="0.25"/>
  <cols>
    <col min="1" max="1" width="13.7109375" customWidth="1"/>
    <col min="2" max="2" width="69.7109375" customWidth="1"/>
    <col min="3" max="3" width="30.5703125" customWidth="1"/>
    <col min="4" max="4" width="26" customWidth="1"/>
    <col min="5" max="5" width="14.7109375" customWidth="1"/>
    <col min="6" max="6" width="42.28515625" customWidth="1"/>
    <col min="7" max="7" width="82" customWidth="1"/>
    <col min="8" max="8" width="18.42578125" customWidth="1"/>
    <col min="9" max="9" width="11.28515625" customWidth="1"/>
    <col min="10" max="10" width="10.5703125" bestFit="1" customWidth="1"/>
    <col min="11" max="11" width="12.42578125" customWidth="1"/>
    <col min="12" max="12" width="10.5703125" bestFit="1" customWidth="1"/>
    <col min="13" max="13" width="12.42578125" customWidth="1"/>
    <col min="14" max="14" width="20.140625" customWidth="1"/>
  </cols>
  <sheetData>
    <row r="1" spans="1:14" x14ac:dyDescent="0.25">
      <c r="A1" s="13" t="s">
        <v>2</v>
      </c>
      <c r="B1" s="13" t="s">
        <v>3</v>
      </c>
      <c r="C1" s="13" t="s">
        <v>5</v>
      </c>
      <c r="D1" s="13" t="s">
        <v>113</v>
      </c>
      <c r="E1" s="13" t="s">
        <v>33</v>
      </c>
      <c r="F1" s="16" t="s">
        <v>6</v>
      </c>
      <c r="G1" s="16" t="s">
        <v>114</v>
      </c>
      <c r="H1" s="16" t="s">
        <v>110</v>
      </c>
      <c r="I1" s="16" t="s">
        <v>1</v>
      </c>
      <c r="J1" s="16" t="s">
        <v>4</v>
      </c>
      <c r="K1" s="16" t="s">
        <v>111</v>
      </c>
      <c r="L1" s="16" t="s">
        <v>112</v>
      </c>
      <c r="M1" s="16" t="s">
        <v>0</v>
      </c>
      <c r="N1" s="16" t="s">
        <v>121</v>
      </c>
    </row>
    <row r="2" spans="1:14" x14ac:dyDescent="0.25">
      <c r="A2" s="8" t="s">
        <v>14</v>
      </c>
      <c r="B2" s="10" t="s">
        <v>69</v>
      </c>
      <c r="C2" s="10" t="s">
        <v>13</v>
      </c>
      <c r="D2" s="9">
        <v>3</v>
      </c>
      <c r="E2" s="11">
        <v>43850</v>
      </c>
      <c r="F2" s="3" t="s">
        <v>15</v>
      </c>
      <c r="G2" s="3" t="s">
        <v>115</v>
      </c>
      <c r="H2" s="6" t="s">
        <v>123</v>
      </c>
      <c r="I2" s="6">
        <v>30</v>
      </c>
      <c r="J2" s="21">
        <v>43875</v>
      </c>
      <c r="K2" s="2">
        <v>1750</v>
      </c>
      <c r="L2" s="2">
        <f>+M2-K2</f>
        <v>385</v>
      </c>
      <c r="M2" s="2">
        <v>2135</v>
      </c>
      <c r="N2" s="21">
        <v>43899</v>
      </c>
    </row>
    <row r="3" spans="1:14" x14ac:dyDescent="0.25">
      <c r="A3" s="8" t="s">
        <v>17</v>
      </c>
      <c r="B3" s="3" t="s">
        <v>70</v>
      </c>
      <c r="C3" s="3" t="str">
        <f>+C2</f>
        <v>ORDINARIO 2020</v>
      </c>
      <c r="D3" s="1">
        <v>4</v>
      </c>
      <c r="E3" s="4">
        <v>43851</v>
      </c>
      <c r="F3" s="3" t="s">
        <v>16</v>
      </c>
      <c r="G3" s="3" t="s">
        <v>116</v>
      </c>
      <c r="H3" s="6" t="str">
        <f>+H4</f>
        <v>FATTURA</v>
      </c>
      <c r="I3" s="6">
        <v>2</v>
      </c>
      <c r="J3" s="12">
        <v>43859</v>
      </c>
      <c r="K3" s="2">
        <v>3647.8</v>
      </c>
      <c r="L3" s="2"/>
      <c r="M3" s="2">
        <f>+K3</f>
        <v>3647.8</v>
      </c>
      <c r="N3" s="21">
        <v>43860</v>
      </c>
    </row>
    <row r="4" spans="1:14" x14ac:dyDescent="0.25">
      <c r="A4" s="8" t="s">
        <v>18</v>
      </c>
      <c r="B4" s="3" t="s">
        <v>71</v>
      </c>
      <c r="C4" s="3" t="s">
        <v>13</v>
      </c>
      <c r="D4" s="1">
        <v>6</v>
      </c>
      <c r="E4" s="4">
        <v>43859</v>
      </c>
      <c r="F4" s="8" t="s">
        <v>97</v>
      </c>
      <c r="G4" s="8" t="s">
        <v>117</v>
      </c>
      <c r="H4" s="6" t="s">
        <v>123</v>
      </c>
      <c r="I4" s="6">
        <v>2</v>
      </c>
      <c r="J4" s="21">
        <v>43880</v>
      </c>
      <c r="K4" s="2">
        <v>5000</v>
      </c>
      <c r="L4" s="2">
        <f>+M4-K4</f>
        <v>1100</v>
      </c>
      <c r="M4" s="2">
        <v>6100</v>
      </c>
      <c r="N4" s="21">
        <f>+N2</f>
        <v>43899</v>
      </c>
    </row>
    <row r="5" spans="1:14" x14ac:dyDescent="0.25">
      <c r="A5" s="8" t="s">
        <v>20</v>
      </c>
      <c r="B5" s="3" t="s">
        <v>72</v>
      </c>
      <c r="C5" s="3" t="s">
        <v>50</v>
      </c>
      <c r="D5" s="1">
        <v>9</v>
      </c>
      <c r="E5" s="4">
        <v>43881</v>
      </c>
      <c r="F5" s="3" t="s">
        <v>19</v>
      </c>
      <c r="G5" s="3" t="str">
        <f>+G3</f>
        <v>PROCEDURA NEGOZIATA SOTTO SOGLIA - AFFIDAMENTO PREVIA VALUTAZIONE PROFILI</v>
      </c>
      <c r="H5" s="6" t="str">
        <f>+H4</f>
        <v>FATTURA</v>
      </c>
      <c r="I5" s="6">
        <v>3</v>
      </c>
      <c r="J5" s="21">
        <v>43957</v>
      </c>
      <c r="K5" s="2">
        <v>7176</v>
      </c>
      <c r="L5" s="2"/>
      <c r="M5" s="2">
        <v>8754.7199999999993</v>
      </c>
      <c r="N5" s="21">
        <v>43957</v>
      </c>
    </row>
    <row r="6" spans="1:14" x14ac:dyDescent="0.25">
      <c r="A6" s="2" t="s">
        <v>11</v>
      </c>
      <c r="B6" s="3" t="s">
        <v>74</v>
      </c>
      <c r="C6" s="2" t="s">
        <v>51</v>
      </c>
      <c r="D6" s="1">
        <v>11</v>
      </c>
      <c r="E6" s="4">
        <v>43906</v>
      </c>
      <c r="F6" s="5" t="s">
        <v>108</v>
      </c>
      <c r="G6" s="3" t="s">
        <v>118</v>
      </c>
      <c r="H6" s="6" t="str">
        <f>+H5</f>
        <v>FATTURA</v>
      </c>
      <c r="I6" s="6">
        <v>1</v>
      </c>
      <c r="J6" s="21">
        <v>44046</v>
      </c>
      <c r="K6" s="2">
        <v>5000</v>
      </c>
      <c r="L6" s="2"/>
      <c r="M6" s="2">
        <v>5000</v>
      </c>
      <c r="N6" s="21">
        <v>44068</v>
      </c>
    </row>
    <row r="7" spans="1:14" x14ac:dyDescent="0.25">
      <c r="A7" s="2" t="s">
        <v>22</v>
      </c>
      <c r="B7" s="3" t="s">
        <v>134</v>
      </c>
      <c r="C7" s="2" t="s">
        <v>52</v>
      </c>
      <c r="D7" s="1">
        <v>12</v>
      </c>
      <c r="E7" s="4">
        <v>43966</v>
      </c>
      <c r="F7" s="3" t="s">
        <v>137</v>
      </c>
      <c r="G7" s="8" t="s">
        <v>9</v>
      </c>
      <c r="H7" s="6" t="s">
        <v>138</v>
      </c>
      <c r="I7" s="6"/>
      <c r="J7" s="21">
        <v>44234</v>
      </c>
      <c r="K7" s="2">
        <v>1000</v>
      </c>
      <c r="L7" s="2"/>
      <c r="M7" s="2">
        <v>1000</v>
      </c>
      <c r="N7" s="21">
        <v>44239</v>
      </c>
    </row>
    <row r="8" spans="1:14" x14ac:dyDescent="0.25">
      <c r="A8" s="2" t="str">
        <f>+A7</f>
        <v>Z722D01C11</v>
      </c>
      <c r="B8" s="3" t="str">
        <f>+B7</f>
        <v>nomina membri esterni Commissione valutazione - II^ call</v>
      </c>
      <c r="C8" s="2" t="str">
        <f>+C7</f>
        <v>POC NUOVE STRATEGIE 2018 - linea 5</v>
      </c>
      <c r="D8" s="1">
        <v>12</v>
      </c>
      <c r="E8" s="4">
        <f>+E7</f>
        <v>43966</v>
      </c>
      <c r="F8" s="3" t="s">
        <v>136</v>
      </c>
      <c r="G8" s="8" t="s">
        <v>9</v>
      </c>
      <c r="H8" s="6" t="s">
        <v>123</v>
      </c>
      <c r="I8" s="6">
        <v>2</v>
      </c>
      <c r="J8" s="21">
        <v>44000</v>
      </c>
      <c r="K8" s="2">
        <v>1000</v>
      </c>
      <c r="L8" s="2"/>
      <c r="M8" s="2">
        <v>1000</v>
      </c>
      <c r="N8" s="21">
        <v>44070</v>
      </c>
    </row>
    <row r="9" spans="1:14" x14ac:dyDescent="0.25">
      <c r="A9" s="2" t="s">
        <v>8</v>
      </c>
      <c r="B9" s="3" t="s">
        <v>75</v>
      </c>
      <c r="C9" s="2" t="str">
        <f>+C6</f>
        <v>POC DISTRETTO DELL'AUDIOVISIVO</v>
      </c>
      <c r="D9" s="1">
        <v>13</v>
      </c>
      <c r="E9" s="4">
        <v>43969</v>
      </c>
      <c r="F9" s="3" t="s">
        <v>10</v>
      </c>
      <c r="G9" s="3" t="str">
        <f>+G6</f>
        <v>AFFIDAMENTO DIRETTO - PROCEDURA SENZA BANDO PER MOTIVI TECNICI (ART. 63 D.LGS. N. 50/2016)</v>
      </c>
      <c r="H9" s="6" t="s">
        <v>123</v>
      </c>
      <c r="I9" s="6" t="s">
        <v>130</v>
      </c>
      <c r="J9" s="21">
        <v>44027</v>
      </c>
      <c r="K9" s="2">
        <v>3120</v>
      </c>
      <c r="L9" s="2"/>
      <c r="M9" s="2">
        <f>+K9</f>
        <v>3120</v>
      </c>
      <c r="N9" s="21">
        <v>44028</v>
      </c>
    </row>
    <row r="10" spans="1:14" x14ac:dyDescent="0.25">
      <c r="A10" s="8" t="s">
        <v>23</v>
      </c>
      <c r="B10" s="8" t="s">
        <v>21</v>
      </c>
      <c r="C10" s="8" t="str">
        <f>+C5</f>
        <v>POC PROMOZIONE TURISTICA I</v>
      </c>
      <c r="D10" s="6">
        <v>15</v>
      </c>
      <c r="E10" s="12">
        <v>43985</v>
      </c>
      <c r="F10" s="8" t="s">
        <v>131</v>
      </c>
      <c r="G10" s="3" t="str">
        <f>+G5</f>
        <v>PROCEDURA NEGOZIATA SOTTO SOGLIA - AFFIDAMENTO PREVIA VALUTAZIONE PROFILI</v>
      </c>
      <c r="H10" s="6" t="str">
        <f>+H9</f>
        <v>FATTURA</v>
      </c>
      <c r="I10" s="6">
        <v>12</v>
      </c>
      <c r="J10" s="21">
        <v>44029</v>
      </c>
      <c r="K10" s="2">
        <v>1000</v>
      </c>
      <c r="L10" s="2"/>
      <c r="M10" s="2">
        <f>+K10</f>
        <v>1000</v>
      </c>
      <c r="N10" s="21">
        <v>44068</v>
      </c>
    </row>
    <row r="11" spans="1:14" x14ac:dyDescent="0.25">
      <c r="A11" s="8" t="str">
        <f>+A10</f>
        <v>Z562D2DC57</v>
      </c>
      <c r="B11" s="8" t="str">
        <f>+B10</f>
        <v xml:space="preserve">nomina membri esterni Commissione valutazione </v>
      </c>
      <c r="C11" s="8" t="str">
        <f>+C10</f>
        <v>POC PROMOZIONE TURISTICA I</v>
      </c>
      <c r="D11" s="6">
        <v>15</v>
      </c>
      <c r="E11" s="12">
        <f>+E10</f>
        <v>43985</v>
      </c>
      <c r="F11" s="8" t="s">
        <v>132</v>
      </c>
      <c r="G11" s="3" t="str">
        <f>+G10</f>
        <v>PROCEDURA NEGOZIATA SOTTO SOGLIA - AFFIDAMENTO PREVIA VALUTAZIONE PROFILI</v>
      </c>
      <c r="H11" s="6" t="str">
        <f>+H10</f>
        <v>FATTURA</v>
      </c>
      <c r="I11" s="6">
        <v>3</v>
      </c>
      <c r="J11" s="21">
        <v>44028</v>
      </c>
      <c r="K11" s="2">
        <v>1000</v>
      </c>
      <c r="L11" s="2"/>
      <c r="M11" s="2">
        <f>+K11</f>
        <v>1000</v>
      </c>
      <c r="N11" s="21">
        <f>+N10</f>
        <v>44068</v>
      </c>
    </row>
    <row r="12" spans="1:14" x14ac:dyDescent="0.25">
      <c r="A12" s="8" t="s">
        <v>37</v>
      </c>
      <c r="B12" s="8" t="str">
        <f>+B16</f>
        <v>contratto licenza d'uso materiali e contenuti audiovisivi per programma di comunicazione</v>
      </c>
      <c r="C12" s="2" t="str">
        <f>+C10</f>
        <v>POC PROMOZIONE TURISTICA I</v>
      </c>
      <c r="D12" s="6">
        <v>23</v>
      </c>
      <c r="E12" s="12">
        <v>44039</v>
      </c>
      <c r="F12" s="8" t="s">
        <v>38</v>
      </c>
      <c r="G12" s="3" t="s">
        <v>119</v>
      </c>
      <c r="H12" s="31" t="s">
        <v>139</v>
      </c>
      <c r="I12" s="6"/>
      <c r="J12" s="8"/>
      <c r="K12" s="2">
        <v>208280.33</v>
      </c>
      <c r="L12" s="2">
        <v>45821.67</v>
      </c>
      <c r="M12" s="2">
        <f>SUM(K12:L12)</f>
        <v>254102</v>
      </c>
      <c r="N12" s="8"/>
    </row>
    <row r="13" spans="1:14" x14ac:dyDescent="0.25">
      <c r="A13" s="8" t="s">
        <v>34</v>
      </c>
      <c r="B13" s="3" t="s">
        <v>73</v>
      </c>
      <c r="C13" s="2" t="str">
        <f>+C9</f>
        <v>POC DISTRETTO DELL'AUDIOVISIVO</v>
      </c>
      <c r="D13" s="1">
        <v>25</v>
      </c>
      <c r="E13" s="12">
        <v>44046</v>
      </c>
      <c r="F13" s="8" t="s">
        <v>27</v>
      </c>
      <c r="G13" s="3" t="s">
        <v>120</v>
      </c>
      <c r="H13" s="6" t="str">
        <f>+H11</f>
        <v>FATTURA</v>
      </c>
      <c r="I13" s="6">
        <v>5</v>
      </c>
      <c r="J13" s="21">
        <v>44228</v>
      </c>
      <c r="K13" s="2">
        <v>56784</v>
      </c>
      <c r="L13" s="2"/>
      <c r="M13" s="2">
        <v>69276.479999999996</v>
      </c>
      <c r="N13" s="21">
        <v>44229</v>
      </c>
    </row>
    <row r="14" spans="1:14" x14ac:dyDescent="0.25">
      <c r="A14" s="8" t="s">
        <v>30</v>
      </c>
      <c r="B14" s="3" t="str">
        <f>+B10</f>
        <v xml:space="preserve">nomina membri esterni Commissione valutazione </v>
      </c>
      <c r="C14" s="8" t="s">
        <v>28</v>
      </c>
      <c r="D14" s="1">
        <v>28</v>
      </c>
      <c r="E14" s="4">
        <v>44070</v>
      </c>
      <c r="F14" s="8" t="str">
        <f>+F10</f>
        <v xml:space="preserve">SIMONA NOBILE </v>
      </c>
      <c r="G14" s="3" t="str">
        <f>+G10</f>
        <v>PROCEDURA NEGOZIATA SOTTO SOGLIA - AFFIDAMENTO PREVIA VALUTAZIONE PROFILI</v>
      </c>
      <c r="H14" s="6" t="str">
        <f>+H13</f>
        <v>FATTURA</v>
      </c>
      <c r="I14" s="6">
        <v>20</v>
      </c>
      <c r="J14" s="21">
        <v>44109</v>
      </c>
      <c r="K14" s="2">
        <v>600</v>
      </c>
      <c r="L14" s="2"/>
      <c r="M14" s="2">
        <f>+K14</f>
        <v>600</v>
      </c>
      <c r="N14" s="21">
        <v>44151</v>
      </c>
    </row>
    <row r="15" spans="1:14" x14ac:dyDescent="0.25">
      <c r="A15" s="8" t="str">
        <f>+A14</f>
        <v>Z7B2E123B2</v>
      </c>
      <c r="B15" s="3" t="str">
        <f>+B14</f>
        <v xml:space="preserve">nomina membri esterni Commissione valutazione </v>
      </c>
      <c r="C15" s="8" t="str">
        <f>+C14</f>
        <v>GRANDI ATTRATTORI</v>
      </c>
      <c r="D15" s="1">
        <f>+D14</f>
        <v>28</v>
      </c>
      <c r="E15" s="4">
        <f>+E14</f>
        <v>44070</v>
      </c>
      <c r="F15" s="8" t="str">
        <f>+F11</f>
        <v>GRAZIELLA BILDESHEIM</v>
      </c>
      <c r="G15" s="3" t="str">
        <f>+G14</f>
        <v>PROCEDURA NEGOZIATA SOTTO SOGLIA - AFFIDAMENTO PREVIA VALUTAZIONE PROFILI</v>
      </c>
      <c r="H15" s="6" t="str">
        <f>+H14</f>
        <v>FATTURA</v>
      </c>
      <c r="I15" s="6">
        <v>4</v>
      </c>
      <c r="J15" s="21">
        <v>44102</v>
      </c>
      <c r="K15" s="2">
        <v>624</v>
      </c>
      <c r="L15" s="2"/>
      <c r="M15" s="2">
        <f>+K15</f>
        <v>624</v>
      </c>
      <c r="N15" s="21">
        <f>+N14</f>
        <v>44151</v>
      </c>
    </row>
    <row r="16" spans="1:14" x14ac:dyDescent="0.25">
      <c r="A16" s="7">
        <v>8431979132</v>
      </c>
      <c r="B16" s="8" t="s">
        <v>68</v>
      </c>
      <c r="C16" s="2" t="str">
        <f>+C12</f>
        <v>POC PROMOZIONE TURISTICA I</v>
      </c>
      <c r="D16" s="14" t="s">
        <v>89</v>
      </c>
      <c r="E16" s="12">
        <v>44088</v>
      </c>
      <c r="F16" s="8" t="s">
        <v>67</v>
      </c>
      <c r="G16" s="3" t="str">
        <f>+G12</f>
        <v>PROCEDURA APERTA - BANDO PUBBLICO</v>
      </c>
      <c r="H16" s="31" t="str">
        <f>+H12</f>
        <v>vedi nota 3</v>
      </c>
      <c r="I16" s="6"/>
      <c r="J16" s="8"/>
      <c r="K16" s="2">
        <v>371401.64</v>
      </c>
      <c r="L16" s="2">
        <v>81708.36</v>
      </c>
      <c r="M16" s="2">
        <f t="shared" ref="M16:M22" si="0">SUM(K16:L16)</f>
        <v>453110</v>
      </c>
      <c r="N16" s="8"/>
    </row>
    <row r="17" spans="1:14" x14ac:dyDescent="0.25">
      <c r="A17" s="15" t="s">
        <v>61</v>
      </c>
      <c r="B17" s="8" t="str">
        <f t="shared" ref="B17:C22" si="1">+B16</f>
        <v>contratto licenza d'uso materiali e contenuti audiovisivi per programma di comunicazione</v>
      </c>
      <c r="C17" s="2" t="str">
        <f t="shared" si="1"/>
        <v>POC PROMOZIONE TURISTICA I</v>
      </c>
      <c r="D17" s="14" t="s">
        <v>90</v>
      </c>
      <c r="E17" s="12">
        <f t="shared" ref="E17:E22" si="2">+E16</f>
        <v>44088</v>
      </c>
      <c r="F17" s="8" t="s">
        <v>55</v>
      </c>
      <c r="G17" s="3" t="str">
        <f t="shared" ref="G17:G22" si="3">+G16</f>
        <v>PROCEDURA APERTA - BANDO PUBBLICO</v>
      </c>
      <c r="H17" s="31" t="str">
        <f t="shared" ref="H17:H22" si="4">+H16</f>
        <v>vedi nota 3</v>
      </c>
      <c r="I17" s="6"/>
      <c r="J17" s="8"/>
      <c r="K17" s="2">
        <v>287568.84999999998</v>
      </c>
      <c r="L17" s="2">
        <v>63265.15</v>
      </c>
      <c r="M17" s="2">
        <f t="shared" si="0"/>
        <v>350834</v>
      </c>
      <c r="N17" s="8"/>
    </row>
    <row r="18" spans="1:14" x14ac:dyDescent="0.25">
      <c r="A18" s="15" t="s">
        <v>62</v>
      </c>
      <c r="B18" s="8" t="str">
        <f t="shared" si="1"/>
        <v>contratto licenza d'uso materiali e contenuti audiovisivi per programma di comunicazione</v>
      </c>
      <c r="C18" s="2" t="str">
        <f t="shared" si="1"/>
        <v>POC PROMOZIONE TURISTICA I</v>
      </c>
      <c r="D18" s="14" t="s">
        <v>91</v>
      </c>
      <c r="E18" s="12">
        <f t="shared" si="2"/>
        <v>44088</v>
      </c>
      <c r="F18" s="8" t="s">
        <v>56</v>
      </c>
      <c r="G18" s="3" t="str">
        <f t="shared" si="3"/>
        <v>PROCEDURA APERTA - BANDO PUBBLICO</v>
      </c>
      <c r="H18" s="31" t="str">
        <f t="shared" si="4"/>
        <v>vedi nota 3</v>
      </c>
      <c r="I18" s="6"/>
      <c r="J18" s="8"/>
      <c r="K18" s="2">
        <v>80831.149999999994</v>
      </c>
      <c r="L18" s="2">
        <v>17782.849999999999</v>
      </c>
      <c r="M18" s="2">
        <f t="shared" si="0"/>
        <v>98614</v>
      </c>
      <c r="N18" s="8"/>
    </row>
    <row r="19" spans="1:14" x14ac:dyDescent="0.25">
      <c r="A19" s="15" t="s">
        <v>63</v>
      </c>
      <c r="B19" s="8" t="str">
        <f t="shared" si="1"/>
        <v>contratto licenza d'uso materiali e contenuti audiovisivi per programma di comunicazione</v>
      </c>
      <c r="C19" s="2" t="str">
        <f t="shared" si="1"/>
        <v>POC PROMOZIONE TURISTICA I</v>
      </c>
      <c r="D19" s="14" t="s">
        <v>92</v>
      </c>
      <c r="E19" s="12">
        <f t="shared" si="2"/>
        <v>44088</v>
      </c>
      <c r="F19" s="8" t="s">
        <v>57</v>
      </c>
      <c r="G19" s="3" t="str">
        <f t="shared" si="3"/>
        <v>PROCEDURA APERTA - BANDO PUBBLICO</v>
      </c>
      <c r="H19" s="31" t="str">
        <f t="shared" si="4"/>
        <v>vedi nota 3</v>
      </c>
      <c r="I19" s="6"/>
      <c r="J19" s="8"/>
      <c r="K19" s="2">
        <v>61019.67</v>
      </c>
      <c r="L19" s="2">
        <v>13424.33</v>
      </c>
      <c r="M19" s="2">
        <f t="shared" si="0"/>
        <v>74444</v>
      </c>
      <c r="N19" s="8"/>
    </row>
    <row r="20" spans="1:14" x14ac:dyDescent="0.25">
      <c r="A20" s="15" t="s">
        <v>64</v>
      </c>
      <c r="B20" s="8" t="str">
        <f t="shared" si="1"/>
        <v>contratto licenza d'uso materiali e contenuti audiovisivi per programma di comunicazione</v>
      </c>
      <c r="C20" s="2" t="str">
        <f t="shared" si="1"/>
        <v>POC PROMOZIONE TURISTICA I</v>
      </c>
      <c r="D20" s="14" t="s">
        <v>93</v>
      </c>
      <c r="E20" s="12">
        <f t="shared" si="2"/>
        <v>44088</v>
      </c>
      <c r="F20" s="8" t="s">
        <v>58</v>
      </c>
      <c r="G20" s="3" t="str">
        <f t="shared" si="3"/>
        <v>PROCEDURA APERTA - BANDO PUBBLICO</v>
      </c>
      <c r="H20" s="31" t="str">
        <f t="shared" si="4"/>
        <v>vedi nota 3</v>
      </c>
      <c r="I20" s="6"/>
      <c r="J20" s="8"/>
      <c r="K20" s="2">
        <v>82444.259999999995</v>
      </c>
      <c r="L20" s="2">
        <v>18137.740000000002</v>
      </c>
      <c r="M20" s="2">
        <f t="shared" si="0"/>
        <v>100582</v>
      </c>
      <c r="N20" s="8"/>
    </row>
    <row r="21" spans="1:14" x14ac:dyDescent="0.25">
      <c r="A21" s="15" t="s">
        <v>65</v>
      </c>
      <c r="B21" s="8" t="str">
        <f t="shared" si="1"/>
        <v>contratto licenza d'uso materiali e contenuti audiovisivi per programma di comunicazione</v>
      </c>
      <c r="C21" s="2" t="str">
        <f t="shared" si="1"/>
        <v>POC PROMOZIONE TURISTICA I</v>
      </c>
      <c r="D21" s="14" t="s">
        <v>94</v>
      </c>
      <c r="E21" s="12">
        <f t="shared" si="2"/>
        <v>44088</v>
      </c>
      <c r="F21" s="8" t="s">
        <v>59</v>
      </c>
      <c r="G21" s="3" t="str">
        <f t="shared" si="3"/>
        <v>PROCEDURA APERTA - BANDO PUBBLICO</v>
      </c>
      <c r="H21" s="31" t="str">
        <f t="shared" si="4"/>
        <v>vedi nota 3</v>
      </c>
      <c r="I21" s="6"/>
      <c r="J21" s="8"/>
      <c r="K21" s="2">
        <v>31276.23</v>
      </c>
      <c r="L21" s="2">
        <v>6880.77</v>
      </c>
      <c r="M21" s="2">
        <f t="shared" si="0"/>
        <v>38157</v>
      </c>
      <c r="N21" s="8"/>
    </row>
    <row r="22" spans="1:14" x14ac:dyDescent="0.25">
      <c r="A22" s="15" t="s">
        <v>66</v>
      </c>
      <c r="B22" s="8" t="str">
        <f t="shared" si="1"/>
        <v>contratto licenza d'uso materiali e contenuti audiovisivi per programma di comunicazione</v>
      </c>
      <c r="C22" s="2" t="str">
        <f t="shared" si="1"/>
        <v>POC PROMOZIONE TURISTICA I</v>
      </c>
      <c r="D22" s="14" t="s">
        <v>95</v>
      </c>
      <c r="E22" s="12">
        <f t="shared" si="2"/>
        <v>44088</v>
      </c>
      <c r="F22" s="8" t="s">
        <v>60</v>
      </c>
      <c r="G22" s="3" t="str">
        <f t="shared" si="3"/>
        <v>PROCEDURA APERTA - BANDO PUBBLICO</v>
      </c>
      <c r="H22" s="31" t="str">
        <f t="shared" si="4"/>
        <v>vedi nota 3</v>
      </c>
      <c r="I22" s="6"/>
      <c r="J22" s="8"/>
      <c r="K22" s="2">
        <v>23076.23</v>
      </c>
      <c r="L22" s="2">
        <v>5076.7700000000004</v>
      </c>
      <c r="M22" s="2">
        <f t="shared" si="0"/>
        <v>28153</v>
      </c>
      <c r="N22" s="8"/>
    </row>
    <row r="23" spans="1:14" x14ac:dyDescent="0.25">
      <c r="A23" s="8" t="s">
        <v>31</v>
      </c>
      <c r="B23" s="3" t="s">
        <v>76</v>
      </c>
      <c r="C23" s="3" t="str">
        <f>+C4</f>
        <v>ORDINARIO 2020</v>
      </c>
      <c r="D23" s="1">
        <v>30</v>
      </c>
      <c r="E23" s="4">
        <v>44089</v>
      </c>
      <c r="F23" s="8" t="s">
        <v>32</v>
      </c>
      <c r="G23" s="3" t="s">
        <v>9</v>
      </c>
      <c r="H23" s="6" t="s">
        <v>123</v>
      </c>
      <c r="I23" s="6">
        <v>2</v>
      </c>
      <c r="J23" s="21">
        <v>44099</v>
      </c>
      <c r="K23" s="2">
        <v>5000</v>
      </c>
      <c r="L23" s="2">
        <f>+M23-K23</f>
        <v>1710</v>
      </c>
      <c r="M23" s="2">
        <v>6710</v>
      </c>
      <c r="N23" s="21">
        <v>44179</v>
      </c>
    </row>
    <row r="24" spans="1:14" x14ac:dyDescent="0.25">
      <c r="A24" s="8" t="s">
        <v>35</v>
      </c>
      <c r="B24" s="3" t="s">
        <v>135</v>
      </c>
      <c r="C24" s="8" t="s">
        <v>53</v>
      </c>
      <c r="D24" s="1">
        <v>31</v>
      </c>
      <c r="E24" s="4">
        <v>44099</v>
      </c>
      <c r="F24" s="8" t="s">
        <v>132</v>
      </c>
      <c r="G24" s="8" t="str">
        <f>+G23</f>
        <v>AFFIDAMENTO DIRETTO</v>
      </c>
      <c r="H24" s="6" t="str">
        <f>+H23</f>
        <v>FATTURA</v>
      </c>
      <c r="I24" s="6">
        <v>7</v>
      </c>
      <c r="J24" s="21">
        <v>44174</v>
      </c>
      <c r="K24" s="2">
        <v>832</v>
      </c>
      <c r="L24" s="2"/>
      <c r="M24" s="2">
        <f>+K24</f>
        <v>832</v>
      </c>
      <c r="N24" s="21">
        <v>44239</v>
      </c>
    </row>
    <row r="25" spans="1:14" x14ac:dyDescent="0.25">
      <c r="A25" s="8" t="str">
        <f>+A24</f>
        <v>ZE92E79EE2</v>
      </c>
      <c r="B25" s="3" t="str">
        <f>+B24</f>
        <v>nomina membri esterni Commissione valutazione - III^ call</v>
      </c>
      <c r="C25" s="8" t="str">
        <f>+C24</f>
        <v>POC NUOVE STRATEGIE 2020 - linea 5</v>
      </c>
      <c r="D25" s="1">
        <v>31</v>
      </c>
      <c r="E25" s="4">
        <f>+E24</f>
        <v>44099</v>
      </c>
      <c r="F25" s="8" t="s">
        <v>136</v>
      </c>
      <c r="G25" s="8" t="str">
        <f>+G24</f>
        <v>AFFIDAMENTO DIRETTO</v>
      </c>
      <c r="H25" s="32" t="s">
        <v>123</v>
      </c>
      <c r="I25" s="6">
        <v>1</v>
      </c>
      <c r="J25" s="21">
        <v>44244</v>
      </c>
      <c r="K25" s="2">
        <v>800</v>
      </c>
      <c r="L25" s="2"/>
      <c r="M25" s="2">
        <v>800</v>
      </c>
      <c r="N25" s="21">
        <v>44246</v>
      </c>
    </row>
    <row r="26" spans="1:14" x14ac:dyDescent="0.25">
      <c r="A26" s="8" t="s">
        <v>29</v>
      </c>
      <c r="B26" s="3" t="s">
        <v>79</v>
      </c>
      <c r="C26" s="3" t="str">
        <f>+C23</f>
        <v>ORDINARIO 2020</v>
      </c>
      <c r="D26" s="1">
        <v>32</v>
      </c>
      <c r="E26" s="4">
        <v>44099</v>
      </c>
      <c r="F26" s="8" t="s">
        <v>36</v>
      </c>
      <c r="G26" s="3" t="str">
        <f>+G2</f>
        <v>PROCEDURA NEGOZIATA SOTTO SOGLIA - AFFIDAMENTO PREVIA CONSULTAZIONE DI PREVENTIVI</v>
      </c>
      <c r="H26" s="35" t="s">
        <v>133</v>
      </c>
      <c r="I26" s="6">
        <v>272</v>
      </c>
      <c r="J26" s="21">
        <v>44131</v>
      </c>
      <c r="K26" s="2">
        <v>447</v>
      </c>
      <c r="L26" s="2"/>
      <c r="M26" s="2">
        <f>+K26</f>
        <v>447</v>
      </c>
      <c r="N26" s="21">
        <v>44148</v>
      </c>
    </row>
    <row r="27" spans="1:14" x14ac:dyDescent="0.25">
      <c r="A27" s="19"/>
      <c r="B27" s="19"/>
      <c r="C27" s="19"/>
      <c r="D27" s="29"/>
      <c r="E27" s="30"/>
      <c r="F27" s="19"/>
      <c r="G27" s="19"/>
      <c r="H27" s="36"/>
      <c r="I27" s="6">
        <v>323</v>
      </c>
      <c r="J27" s="21">
        <v>44152</v>
      </c>
      <c r="K27" s="2">
        <v>1860</v>
      </c>
      <c r="L27" s="2">
        <f>+M27-K27</f>
        <v>409.19999999999982</v>
      </c>
      <c r="M27" s="2">
        <v>2269.1999999999998</v>
      </c>
      <c r="N27" s="21">
        <v>44165</v>
      </c>
    </row>
    <row r="28" spans="1:14" x14ac:dyDescent="0.25">
      <c r="A28" s="8" t="s">
        <v>40</v>
      </c>
      <c r="B28" s="3" t="s">
        <v>81</v>
      </c>
      <c r="C28" s="8" t="s">
        <v>80</v>
      </c>
      <c r="D28" s="1">
        <v>34</v>
      </c>
      <c r="E28" s="4">
        <v>44109</v>
      </c>
      <c r="F28" s="8" t="s">
        <v>41</v>
      </c>
      <c r="G28" s="3" t="str">
        <f>+G6</f>
        <v>AFFIDAMENTO DIRETTO - PROCEDURA SENZA BANDO PER MOTIVI TECNICI (ART. 63 D.LGS. N. 50/2016)</v>
      </c>
      <c r="H28" s="31" t="s">
        <v>141</v>
      </c>
      <c r="I28" s="6"/>
      <c r="J28" s="8"/>
      <c r="K28" s="2">
        <v>28688.52</v>
      </c>
      <c r="L28" s="2">
        <v>6311.48</v>
      </c>
      <c r="M28" s="2">
        <f>+K28+L28</f>
        <v>35000</v>
      </c>
      <c r="N28" s="21">
        <v>44631</v>
      </c>
    </row>
    <row r="29" spans="1:14" x14ac:dyDescent="0.25">
      <c r="A29" s="8" t="s">
        <v>42</v>
      </c>
      <c r="B29" s="8" t="s">
        <v>78</v>
      </c>
      <c r="C29" s="8" t="s">
        <v>77</v>
      </c>
      <c r="D29" s="6">
        <v>36</v>
      </c>
      <c r="E29" s="12">
        <v>44116</v>
      </c>
      <c r="F29" s="8" t="s">
        <v>12</v>
      </c>
      <c r="G29" s="8" t="str">
        <f>+G14</f>
        <v>PROCEDURA NEGOZIATA SOTTO SOGLIA - AFFIDAMENTO PREVIA VALUTAZIONE PROFILI</v>
      </c>
      <c r="H29" s="6" t="s">
        <v>123</v>
      </c>
      <c r="I29" s="6">
        <v>40</v>
      </c>
      <c r="J29" s="21">
        <v>44125</v>
      </c>
      <c r="K29" s="2">
        <f>4320+648+198.72</f>
        <v>5166.72</v>
      </c>
      <c r="L29" s="2"/>
      <c r="M29" s="2">
        <f>+K29</f>
        <v>5166.72</v>
      </c>
      <c r="N29" s="21">
        <v>44127</v>
      </c>
    </row>
    <row r="30" spans="1:14" x14ac:dyDescent="0.25">
      <c r="A30" s="8" t="s">
        <v>39</v>
      </c>
      <c r="B30" s="3" t="s">
        <v>82</v>
      </c>
      <c r="C30" s="3" t="str">
        <f>+C26</f>
        <v>ORDINARIO 2020</v>
      </c>
      <c r="D30" s="1">
        <v>37</v>
      </c>
      <c r="E30" s="4">
        <f>+E29</f>
        <v>44116</v>
      </c>
      <c r="F30" s="8" t="s">
        <v>43</v>
      </c>
      <c r="G30" s="3" t="str">
        <f>+G26</f>
        <v>PROCEDURA NEGOZIATA SOTTO SOGLIA - AFFIDAMENTO PREVIA CONSULTAZIONE DI PREVENTIVI</v>
      </c>
      <c r="H30" s="31" t="s">
        <v>124</v>
      </c>
      <c r="I30" s="6">
        <v>962</v>
      </c>
      <c r="J30" s="21">
        <v>44132</v>
      </c>
      <c r="K30" s="2">
        <v>1123.2</v>
      </c>
      <c r="L30" s="2">
        <f>+M30-K30</f>
        <v>247.09999999999991</v>
      </c>
      <c r="M30" s="2">
        <v>1370.3</v>
      </c>
      <c r="N30" s="27">
        <v>44148</v>
      </c>
    </row>
    <row r="31" spans="1:14" x14ac:dyDescent="0.25">
      <c r="A31" s="8" t="s">
        <v>26</v>
      </c>
      <c r="B31" s="3" t="s">
        <v>83</v>
      </c>
      <c r="C31" s="3" t="str">
        <f>+C30</f>
        <v>ORDINARIO 2020</v>
      </c>
      <c r="D31" s="1">
        <v>38</v>
      </c>
      <c r="E31" s="4">
        <v>44117</v>
      </c>
      <c r="F31" s="3" t="s">
        <v>25</v>
      </c>
      <c r="G31" s="3" t="str">
        <f>+G29</f>
        <v>PROCEDURA NEGOZIATA SOTTO SOGLIA - AFFIDAMENTO PREVIA VALUTAZIONE PROFILI</v>
      </c>
      <c r="H31" s="6" t="s">
        <v>123</v>
      </c>
      <c r="I31" s="6">
        <v>1</v>
      </c>
      <c r="J31" s="21">
        <v>44232</v>
      </c>
      <c r="K31" s="2">
        <v>4948.32</v>
      </c>
      <c r="L31" s="2"/>
      <c r="M31" s="2">
        <f>+K31</f>
        <v>4948.32</v>
      </c>
      <c r="N31" s="21">
        <v>44236</v>
      </c>
    </row>
    <row r="32" spans="1:14" x14ac:dyDescent="0.25">
      <c r="A32" s="8" t="s">
        <v>101</v>
      </c>
      <c r="B32" s="3" t="s">
        <v>107</v>
      </c>
      <c r="C32" s="3" t="str">
        <f>+C24</f>
        <v>POC NUOVE STRATEGIE 2020 - linea 5</v>
      </c>
      <c r="D32" s="1" t="s">
        <v>98</v>
      </c>
      <c r="E32" s="4">
        <v>44138</v>
      </c>
      <c r="F32" s="3" t="s">
        <v>147</v>
      </c>
      <c r="G32" s="3" t="str">
        <f>+G22</f>
        <v>PROCEDURA APERTA - BANDO PUBBLICO</v>
      </c>
      <c r="H32" s="6" t="s">
        <v>149</v>
      </c>
      <c r="I32" s="6"/>
      <c r="J32" s="8"/>
      <c r="K32" s="2"/>
      <c r="L32" s="2"/>
      <c r="M32" s="2">
        <v>20000</v>
      </c>
      <c r="N32" s="21">
        <v>44552</v>
      </c>
    </row>
    <row r="33" spans="1:14" x14ac:dyDescent="0.25">
      <c r="A33" s="8" t="s">
        <v>102</v>
      </c>
      <c r="B33" s="3" t="str">
        <f>+B32</f>
        <v>incarico sviluppo sceneggiatura - sezione lungometraggi</v>
      </c>
      <c r="C33" s="3" t="str">
        <f>+C32</f>
        <v>POC NUOVE STRATEGIE 2020 - linea 5</v>
      </c>
      <c r="D33" s="1" t="s">
        <v>99</v>
      </c>
      <c r="E33" s="4">
        <f>+E32</f>
        <v>44138</v>
      </c>
      <c r="F33" s="3" t="s">
        <v>104</v>
      </c>
      <c r="G33" s="3" t="str">
        <f>+G32</f>
        <v>PROCEDURA APERTA - BANDO PUBBLICO</v>
      </c>
      <c r="H33" s="6" t="str">
        <f>+H32</f>
        <v>nota di rimborso</v>
      </c>
      <c r="I33" s="6"/>
      <c r="J33" s="8"/>
      <c r="K33" s="2"/>
      <c r="L33" s="2"/>
      <c r="M33" s="2">
        <v>20000</v>
      </c>
      <c r="N33" s="21">
        <v>44582</v>
      </c>
    </row>
    <row r="34" spans="1:14" x14ac:dyDescent="0.25">
      <c r="A34" s="8" t="s">
        <v>103</v>
      </c>
      <c r="B34" s="3" t="s">
        <v>106</v>
      </c>
      <c r="C34" s="3" t="str">
        <f>+C33</f>
        <v>POC NUOVE STRATEGIE 2020 - linea 5</v>
      </c>
      <c r="D34" s="1" t="s">
        <v>100</v>
      </c>
      <c r="E34" s="4">
        <f>+E33</f>
        <v>44138</v>
      </c>
      <c r="F34" s="3" t="s">
        <v>105</v>
      </c>
      <c r="G34" s="3" t="str">
        <f>+G33</f>
        <v>PROCEDURA APERTA - BANDO PUBBLICO</v>
      </c>
      <c r="H34" s="6" t="str">
        <f>+H33</f>
        <v>nota di rimborso</v>
      </c>
      <c r="I34" s="6"/>
      <c r="J34" s="8"/>
      <c r="K34" s="2"/>
      <c r="L34" s="2"/>
      <c r="M34" s="2">
        <v>15000</v>
      </c>
      <c r="N34" s="21">
        <v>44578</v>
      </c>
    </row>
    <row r="35" spans="1:14" x14ac:dyDescent="0.25">
      <c r="A35" s="8" t="s">
        <v>46</v>
      </c>
      <c r="B35" s="8" t="s">
        <v>84</v>
      </c>
      <c r="C35" s="8" t="str">
        <f>+C31</f>
        <v>ORDINARIO 2020</v>
      </c>
      <c r="D35" s="6">
        <v>43</v>
      </c>
      <c r="E35" s="12">
        <v>44166</v>
      </c>
      <c r="F35" s="8" t="s">
        <v>45</v>
      </c>
      <c r="G35" s="8" t="str">
        <f>+G31</f>
        <v>PROCEDURA NEGOZIATA SOTTO SOGLIA - AFFIDAMENTO PREVIA VALUTAZIONE PROFILI</v>
      </c>
      <c r="H35" s="6"/>
      <c r="I35" s="6"/>
      <c r="J35" s="8"/>
      <c r="K35" s="2"/>
      <c r="L35" s="2"/>
      <c r="M35" s="2">
        <f>1300*12</f>
        <v>15600</v>
      </c>
      <c r="N35" s="8"/>
    </row>
    <row r="36" spans="1:14" x14ac:dyDescent="0.25">
      <c r="A36" s="8" t="s">
        <v>24</v>
      </c>
      <c r="B36" s="8" t="s">
        <v>96</v>
      </c>
      <c r="C36" s="8" t="s">
        <v>54</v>
      </c>
      <c r="D36" s="1">
        <v>45</v>
      </c>
      <c r="E36" s="4">
        <v>44183</v>
      </c>
      <c r="F36" s="3" t="s">
        <v>85</v>
      </c>
      <c r="G36" s="3" t="str">
        <f>+G30</f>
        <v>PROCEDURA NEGOZIATA SOTTO SOGLIA - AFFIDAMENTO PREVIA CONSULTAZIONE DI PREVENTIVI</v>
      </c>
      <c r="H36" s="33" t="s">
        <v>148</v>
      </c>
      <c r="I36" s="6"/>
      <c r="J36" s="8"/>
      <c r="K36" s="2"/>
      <c r="L36" s="2"/>
      <c r="M36" s="2"/>
      <c r="N36" s="8"/>
    </row>
    <row r="37" spans="1:14" x14ac:dyDescent="0.25">
      <c r="A37" s="8" t="s">
        <v>47</v>
      </c>
      <c r="B37" s="3" t="s">
        <v>87</v>
      </c>
      <c r="C37" s="3" t="s">
        <v>48</v>
      </c>
      <c r="D37" s="1">
        <v>46</v>
      </c>
      <c r="E37" s="4">
        <v>44187</v>
      </c>
      <c r="F37" s="3" t="s">
        <v>86</v>
      </c>
      <c r="G37" s="3" t="str">
        <f>+G36</f>
        <v>PROCEDURA NEGOZIATA SOTTO SOGLIA - AFFIDAMENTO PREVIA CONSULTAZIONE DI PREVENTIVI</v>
      </c>
      <c r="H37" s="6" t="s">
        <v>123</v>
      </c>
      <c r="I37" s="6">
        <v>2</v>
      </c>
      <c r="J37" s="21">
        <v>44195</v>
      </c>
      <c r="K37" s="2">
        <v>7377.05</v>
      </c>
      <c r="L37" s="2">
        <f>+M37-K37</f>
        <v>1622.9499999999998</v>
      </c>
      <c r="M37" s="2">
        <v>9000</v>
      </c>
      <c r="N37" s="21">
        <v>44201</v>
      </c>
    </row>
    <row r="38" spans="1:14" ht="15.75" thickBot="1" x14ac:dyDescent="0.3">
      <c r="A38" s="34" t="s">
        <v>44</v>
      </c>
      <c r="B38" s="8" t="s">
        <v>88</v>
      </c>
      <c r="C38" s="8" t="str">
        <f>+C37</f>
        <v>LEGGE 2020 - ALL. B</v>
      </c>
      <c r="D38" s="6">
        <v>49</v>
      </c>
      <c r="E38" s="12">
        <v>44195</v>
      </c>
      <c r="F38" s="3" t="s">
        <v>49</v>
      </c>
      <c r="G38" s="3" t="str">
        <f>+G37</f>
        <v>PROCEDURA NEGOZIATA SOTTO SOGLIA - AFFIDAMENTO PREVIA CONSULTAZIONE DI PREVENTIVI</v>
      </c>
      <c r="H38" s="35" t="s">
        <v>133</v>
      </c>
      <c r="I38" s="6">
        <v>11</v>
      </c>
      <c r="J38" s="21">
        <v>44251</v>
      </c>
      <c r="K38" s="2">
        <v>11100</v>
      </c>
      <c r="L38" s="2">
        <f>+M38-K38</f>
        <v>2442</v>
      </c>
      <c r="M38" s="2">
        <v>13542</v>
      </c>
      <c r="N38" s="21">
        <v>44260</v>
      </c>
    </row>
    <row r="39" spans="1:14" ht="15.75" thickBot="1" x14ac:dyDescent="0.3">
      <c r="A39" s="20" t="s">
        <v>7</v>
      </c>
      <c r="B39" s="17"/>
      <c r="C39" s="17"/>
      <c r="H39" s="36"/>
      <c r="I39" s="26">
        <v>47</v>
      </c>
      <c r="J39" s="21">
        <v>44322</v>
      </c>
      <c r="K39" s="2">
        <v>14800</v>
      </c>
      <c r="L39" s="2">
        <f>+M39-K39</f>
        <v>3256</v>
      </c>
      <c r="M39" s="2">
        <v>18056</v>
      </c>
      <c r="N39" s="21">
        <v>44337</v>
      </c>
    </row>
    <row r="40" spans="1:14" x14ac:dyDescent="0.25">
      <c r="A40" s="18" t="s">
        <v>109</v>
      </c>
      <c r="B40" s="8" t="s">
        <v>122</v>
      </c>
      <c r="C40" s="17"/>
      <c r="H40" s="22"/>
      <c r="I40" s="22"/>
      <c r="K40" s="23"/>
      <c r="L40" s="23"/>
      <c r="M40" s="23"/>
    </row>
    <row r="41" spans="1:14" x14ac:dyDescent="0.25">
      <c r="A41" s="28" t="s">
        <v>125</v>
      </c>
      <c r="B41" s="17" t="s">
        <v>126</v>
      </c>
      <c r="C41" s="17"/>
      <c r="H41" s="22"/>
      <c r="I41" s="22"/>
      <c r="K41" s="23"/>
      <c r="L41" s="23"/>
      <c r="M41" s="23"/>
    </row>
    <row r="42" spans="1:14" x14ac:dyDescent="0.25">
      <c r="A42" s="6" t="s">
        <v>127</v>
      </c>
      <c r="B42" s="6" t="s">
        <v>128</v>
      </c>
      <c r="C42" s="6" t="s">
        <v>111</v>
      </c>
      <c r="D42" s="6" t="s">
        <v>0</v>
      </c>
      <c r="E42" s="6" t="s">
        <v>129</v>
      </c>
      <c r="H42" s="22"/>
      <c r="I42" s="22"/>
      <c r="K42" s="23"/>
      <c r="L42" s="23"/>
      <c r="M42" s="23"/>
    </row>
    <row r="43" spans="1:14" x14ac:dyDescent="0.25">
      <c r="A43" s="8">
        <v>105</v>
      </c>
      <c r="B43" s="21">
        <v>43866</v>
      </c>
      <c r="C43" s="8">
        <v>769</v>
      </c>
      <c r="D43" s="8">
        <v>938.18</v>
      </c>
      <c r="E43" s="12">
        <v>43892</v>
      </c>
      <c r="H43" s="22"/>
      <c r="I43" s="22"/>
      <c r="K43" s="23"/>
      <c r="L43" s="23"/>
      <c r="M43" s="23"/>
    </row>
    <row r="44" spans="1:14" x14ac:dyDescent="0.25">
      <c r="A44" s="8">
        <v>195</v>
      </c>
      <c r="B44" s="21">
        <v>43895</v>
      </c>
      <c r="C44" s="2">
        <v>175</v>
      </c>
      <c r="D44" s="2">
        <v>213.5</v>
      </c>
      <c r="E44" s="12">
        <v>43990</v>
      </c>
      <c r="H44" s="22"/>
      <c r="I44" s="22"/>
      <c r="K44" s="23"/>
      <c r="L44" s="23"/>
      <c r="M44" s="23"/>
    </row>
    <row r="45" spans="1:14" x14ac:dyDescent="0.25">
      <c r="A45" s="8">
        <v>206</v>
      </c>
      <c r="B45" s="21">
        <v>43900</v>
      </c>
      <c r="C45" s="2">
        <v>934</v>
      </c>
      <c r="D45" s="2">
        <v>1139.48</v>
      </c>
      <c r="E45" s="12">
        <v>43909</v>
      </c>
      <c r="H45" s="22"/>
      <c r="I45" s="22"/>
      <c r="K45" s="23"/>
      <c r="L45" s="23"/>
      <c r="M45" s="23"/>
    </row>
    <row r="46" spans="1:14" x14ac:dyDescent="0.25">
      <c r="A46" s="8">
        <v>223</v>
      </c>
      <c r="B46" s="21">
        <v>43902</v>
      </c>
      <c r="C46" s="2">
        <v>60</v>
      </c>
      <c r="D46" s="2">
        <v>73.2</v>
      </c>
      <c r="E46" s="12">
        <f>+E45</f>
        <v>43909</v>
      </c>
      <c r="H46" s="22"/>
      <c r="I46" s="22"/>
      <c r="K46" s="23"/>
      <c r="L46" s="23"/>
      <c r="M46" s="23"/>
    </row>
    <row r="47" spans="1:14" x14ac:dyDescent="0.25">
      <c r="A47" s="8">
        <v>464</v>
      </c>
      <c r="B47" s="21">
        <v>43987</v>
      </c>
      <c r="C47" s="2">
        <v>108</v>
      </c>
      <c r="D47" s="2">
        <v>131.76</v>
      </c>
      <c r="E47" s="12">
        <f>+E44</f>
        <v>43990</v>
      </c>
      <c r="H47" s="22"/>
      <c r="I47" s="22"/>
      <c r="K47" s="23"/>
      <c r="L47" s="23"/>
      <c r="M47" s="23"/>
    </row>
    <row r="48" spans="1:14" x14ac:dyDescent="0.25">
      <c r="A48" s="8">
        <v>507</v>
      </c>
      <c r="B48" s="21">
        <v>44007</v>
      </c>
      <c r="C48" s="2">
        <v>315</v>
      </c>
      <c r="D48" s="2">
        <v>384.3</v>
      </c>
      <c r="E48" s="12">
        <v>44033</v>
      </c>
      <c r="H48" s="22"/>
      <c r="I48" s="22"/>
      <c r="K48" s="23"/>
      <c r="L48" s="23"/>
      <c r="M48" s="23"/>
    </row>
    <row r="49" spans="1:13" x14ac:dyDescent="0.25">
      <c r="A49" s="8">
        <v>592</v>
      </c>
      <c r="B49" s="21">
        <v>44027</v>
      </c>
      <c r="C49" s="2">
        <v>270</v>
      </c>
      <c r="D49" s="2">
        <v>329.4</v>
      </c>
      <c r="E49" s="12">
        <f>+E48</f>
        <v>44033</v>
      </c>
      <c r="H49" s="22"/>
      <c r="I49" s="22"/>
      <c r="K49" s="23"/>
      <c r="L49" s="23"/>
      <c r="M49" s="23"/>
    </row>
    <row r="50" spans="1:13" x14ac:dyDescent="0.25">
      <c r="A50" s="8">
        <v>616</v>
      </c>
      <c r="B50" s="21">
        <v>44034</v>
      </c>
      <c r="C50" s="2">
        <v>754</v>
      </c>
      <c r="D50" s="2">
        <v>919.88</v>
      </c>
      <c r="E50" s="12">
        <v>44034</v>
      </c>
      <c r="H50" s="22"/>
      <c r="I50" s="22"/>
      <c r="K50" s="23"/>
      <c r="L50" s="23"/>
      <c r="M50" s="23"/>
    </row>
    <row r="51" spans="1:13" x14ac:dyDescent="0.25">
      <c r="A51" s="8">
        <v>767</v>
      </c>
      <c r="B51" s="21">
        <v>44081</v>
      </c>
      <c r="C51" s="2">
        <v>460</v>
      </c>
      <c r="D51" s="2">
        <v>561.20000000000005</v>
      </c>
      <c r="E51" s="12">
        <v>44117</v>
      </c>
      <c r="H51" s="22"/>
      <c r="I51" s="22"/>
      <c r="K51" s="23"/>
      <c r="L51" s="23"/>
      <c r="M51" s="23"/>
    </row>
    <row r="52" spans="1:13" x14ac:dyDescent="0.25">
      <c r="A52" s="8">
        <v>806</v>
      </c>
      <c r="B52" s="21">
        <v>44099</v>
      </c>
      <c r="C52" s="2">
        <v>270</v>
      </c>
      <c r="D52" s="2">
        <v>329.4</v>
      </c>
      <c r="E52" s="12">
        <f>+E51</f>
        <v>44117</v>
      </c>
      <c r="H52" s="22"/>
      <c r="I52" s="22"/>
      <c r="K52" s="23"/>
      <c r="L52" s="23"/>
      <c r="M52" s="23"/>
    </row>
    <row r="53" spans="1:13" x14ac:dyDescent="0.25">
      <c r="A53" s="8">
        <v>979</v>
      </c>
      <c r="B53" s="21">
        <v>44138</v>
      </c>
      <c r="C53" s="2">
        <v>59</v>
      </c>
      <c r="D53" s="2">
        <v>71.98</v>
      </c>
      <c r="E53" s="12">
        <f>+N30</f>
        <v>44148</v>
      </c>
    </row>
    <row r="54" spans="1:13" x14ac:dyDescent="0.25">
      <c r="B54" s="24"/>
      <c r="D54" s="25"/>
      <c r="E54" s="17"/>
    </row>
    <row r="55" spans="1:13" x14ac:dyDescent="0.25">
      <c r="A55" s="5" t="s">
        <v>140</v>
      </c>
      <c r="B55" s="8" t="s">
        <v>150</v>
      </c>
      <c r="C55" s="8"/>
      <c r="D55" s="17"/>
      <c r="E55" s="17"/>
    </row>
    <row r="56" spans="1:13" x14ac:dyDescent="0.25">
      <c r="A56" s="8"/>
      <c r="C56" s="6" t="s">
        <v>144</v>
      </c>
      <c r="D56" s="6" t="s">
        <v>145</v>
      </c>
      <c r="E56" s="6" t="s">
        <v>146</v>
      </c>
    </row>
    <row r="57" spans="1:13" x14ac:dyDescent="0.25">
      <c r="A57" s="5" t="s">
        <v>143</v>
      </c>
      <c r="B57" s="8" t="s">
        <v>142</v>
      </c>
      <c r="C57" s="2">
        <v>12000</v>
      </c>
      <c r="D57" s="2">
        <v>2640</v>
      </c>
      <c r="E57" s="2">
        <f>+D57+C57</f>
        <v>14640</v>
      </c>
    </row>
    <row r="58" spans="1:13" x14ac:dyDescent="0.25">
      <c r="A58" s="17"/>
      <c r="B58" s="17"/>
      <c r="C58" s="17"/>
      <c r="D58" s="17"/>
      <c r="E58" s="17"/>
    </row>
    <row r="59" spans="1:13" x14ac:dyDescent="0.25">
      <c r="A59" s="17"/>
      <c r="B59" s="17"/>
      <c r="C59" s="17"/>
      <c r="D59" s="17"/>
      <c r="E59" s="17"/>
    </row>
    <row r="60" spans="1:13" x14ac:dyDescent="0.25">
      <c r="A60" s="17"/>
      <c r="B60" s="17"/>
      <c r="C60" s="17"/>
      <c r="D60" s="17"/>
      <c r="E60" s="17"/>
    </row>
    <row r="61" spans="1:13" x14ac:dyDescent="0.25">
      <c r="A61" s="17"/>
      <c r="B61" s="17"/>
      <c r="C61" s="17"/>
      <c r="D61" s="17"/>
      <c r="E61" s="17"/>
    </row>
    <row r="62" spans="1:13" x14ac:dyDescent="0.25">
      <c r="A62" s="17"/>
      <c r="B62" s="17"/>
      <c r="C62" s="17"/>
      <c r="D62" s="17"/>
      <c r="E62" s="17"/>
    </row>
    <row r="63" spans="1:13" x14ac:dyDescent="0.25">
      <c r="A63" s="17"/>
      <c r="B63" s="17"/>
      <c r="C63" s="17"/>
      <c r="D63" s="17"/>
      <c r="E63" s="17"/>
    </row>
    <row r="64" spans="1:13" x14ac:dyDescent="0.25">
      <c r="A64" s="17"/>
      <c r="B64" s="17"/>
      <c r="C64" s="17"/>
      <c r="D64" s="17"/>
      <c r="E64" s="17"/>
    </row>
    <row r="65" spans="1:5" x14ac:dyDescent="0.25">
      <c r="A65" s="17"/>
      <c r="B65" s="17"/>
      <c r="C65" s="17"/>
      <c r="D65" s="17"/>
      <c r="E65" s="17"/>
    </row>
    <row r="66" spans="1:5" x14ac:dyDescent="0.25">
      <c r="A66" s="17"/>
      <c r="B66" s="17"/>
      <c r="C66" s="17"/>
      <c r="D66" s="17"/>
      <c r="E66" s="17"/>
    </row>
    <row r="67" spans="1:5" x14ac:dyDescent="0.25">
      <c r="A67" s="17"/>
      <c r="B67" s="17"/>
      <c r="C67" s="17"/>
      <c r="D67" s="17"/>
      <c r="E67" s="17"/>
    </row>
    <row r="68" spans="1:5" x14ac:dyDescent="0.25">
      <c r="A68" s="17"/>
      <c r="B68" s="17"/>
      <c r="C68" s="17"/>
      <c r="D68" s="17"/>
      <c r="E68" s="17"/>
    </row>
    <row r="69" spans="1:5" x14ac:dyDescent="0.25">
      <c r="A69" s="17"/>
      <c r="B69" s="17"/>
      <c r="C69" s="17"/>
      <c r="D69" s="17"/>
      <c r="E69" s="17"/>
    </row>
    <row r="70" spans="1:5" x14ac:dyDescent="0.25">
      <c r="A70" s="17"/>
      <c r="B70" s="17"/>
      <c r="C70" s="17"/>
      <c r="D70" s="17"/>
      <c r="E70" s="17"/>
    </row>
    <row r="71" spans="1:5" x14ac:dyDescent="0.25">
      <c r="A71" s="17"/>
      <c r="B71" s="17"/>
      <c r="C71" s="17"/>
      <c r="D71" s="17"/>
      <c r="E71" s="17"/>
    </row>
    <row r="72" spans="1:5" x14ac:dyDescent="0.25">
      <c r="A72" s="17"/>
      <c r="B72" s="17"/>
      <c r="C72" s="17"/>
      <c r="D72" s="17"/>
      <c r="E72" s="17"/>
    </row>
    <row r="73" spans="1:5" x14ac:dyDescent="0.25">
      <c r="A73" s="17"/>
      <c r="B73" s="17"/>
      <c r="C73" s="17"/>
      <c r="D73" s="17"/>
      <c r="E73" s="17"/>
    </row>
    <row r="74" spans="1:5" x14ac:dyDescent="0.25">
      <c r="A74" s="17"/>
      <c r="B74" s="17"/>
      <c r="C74" s="17"/>
      <c r="D74" s="17"/>
      <c r="E74" s="17"/>
    </row>
    <row r="75" spans="1:5" x14ac:dyDescent="0.25">
      <c r="A75" s="17"/>
      <c r="B75" s="17"/>
      <c r="C75" s="17"/>
      <c r="D75" s="17"/>
      <c r="E75" s="17"/>
    </row>
    <row r="76" spans="1:5" x14ac:dyDescent="0.25">
      <c r="A76" s="17"/>
      <c r="B76" s="17"/>
      <c r="C76" s="17"/>
      <c r="D76" s="17"/>
      <c r="E76" s="17"/>
    </row>
    <row r="77" spans="1:5" x14ac:dyDescent="0.25">
      <c r="A77" s="17"/>
      <c r="B77" s="17"/>
      <c r="C77" s="17"/>
      <c r="D77" s="17"/>
      <c r="E77" s="17"/>
    </row>
    <row r="78" spans="1:5" x14ac:dyDescent="0.25">
      <c r="A78" s="17"/>
      <c r="B78" s="17"/>
      <c r="C78" s="17"/>
      <c r="D78" s="17"/>
      <c r="E78" s="17"/>
    </row>
    <row r="79" spans="1:5" x14ac:dyDescent="0.25">
      <c r="A79" s="17"/>
      <c r="B79" s="17"/>
      <c r="C79" s="17"/>
      <c r="D79" s="17"/>
      <c r="E79" s="17"/>
    </row>
    <row r="80" spans="1:5" x14ac:dyDescent="0.25">
      <c r="A80" s="17"/>
      <c r="B80" s="17"/>
      <c r="C80" s="17"/>
      <c r="D80" s="17"/>
      <c r="E80" s="17"/>
    </row>
    <row r="81" spans="1:5" x14ac:dyDescent="0.25">
      <c r="A81" s="17"/>
      <c r="B81" s="17"/>
      <c r="C81" s="17"/>
      <c r="D81" s="17"/>
      <c r="E81" s="17"/>
    </row>
    <row r="82" spans="1:5" x14ac:dyDescent="0.25">
      <c r="A82" s="17"/>
      <c r="B82" s="17"/>
      <c r="C82" s="17"/>
      <c r="D82" s="17"/>
      <c r="E82" s="17"/>
    </row>
    <row r="83" spans="1:5" x14ac:dyDescent="0.25">
      <c r="A83" s="17"/>
      <c r="B83" s="17"/>
      <c r="C83" s="17"/>
      <c r="D83" s="17"/>
      <c r="E83" s="17"/>
    </row>
    <row r="84" spans="1:5" x14ac:dyDescent="0.25">
      <c r="A84" s="17"/>
      <c r="B84" s="17"/>
      <c r="C84" s="17"/>
      <c r="D84" s="17"/>
      <c r="E84" s="17"/>
    </row>
    <row r="85" spans="1:5" x14ac:dyDescent="0.25">
      <c r="A85" s="17"/>
      <c r="B85" s="17"/>
      <c r="C85" s="17"/>
      <c r="D85" s="17"/>
      <c r="E85" s="17"/>
    </row>
    <row r="86" spans="1:5" x14ac:dyDescent="0.25">
      <c r="A86" s="17"/>
      <c r="B86" s="17"/>
      <c r="C86" s="17"/>
      <c r="D86" s="17"/>
      <c r="E86" s="17"/>
    </row>
    <row r="87" spans="1:5" x14ac:dyDescent="0.25">
      <c r="A87" s="17"/>
      <c r="B87" s="17"/>
      <c r="C87" s="17"/>
      <c r="D87" s="17"/>
      <c r="E87" s="17"/>
    </row>
    <row r="88" spans="1:5" x14ac:dyDescent="0.25">
      <c r="A88" s="17"/>
      <c r="B88" s="17"/>
      <c r="C88" s="17"/>
      <c r="D88" s="17"/>
      <c r="E88" s="17"/>
    </row>
    <row r="89" spans="1:5" x14ac:dyDescent="0.25">
      <c r="A89" s="17"/>
      <c r="B89" s="17"/>
      <c r="C89" s="17"/>
      <c r="D89" s="17"/>
      <c r="E89" s="17"/>
    </row>
    <row r="90" spans="1:5" x14ac:dyDescent="0.25">
      <c r="A90" s="17"/>
      <c r="B90" s="17"/>
      <c r="C90" s="17"/>
      <c r="D90" s="17"/>
      <c r="E90" s="17"/>
    </row>
    <row r="91" spans="1:5" x14ac:dyDescent="0.25">
      <c r="A91" s="17"/>
      <c r="B91" s="17"/>
      <c r="C91" s="17"/>
      <c r="D91" s="17"/>
      <c r="E91" s="17"/>
    </row>
    <row r="92" spans="1:5" x14ac:dyDescent="0.25">
      <c r="A92" s="17"/>
      <c r="B92" s="17"/>
      <c r="C92" s="17"/>
      <c r="D92" s="17"/>
      <c r="E92" s="17"/>
    </row>
    <row r="93" spans="1:5" x14ac:dyDescent="0.25">
      <c r="A93" s="17"/>
      <c r="B93" s="17"/>
      <c r="C93" s="17"/>
      <c r="D93" s="17"/>
      <c r="E93" s="17"/>
    </row>
    <row r="94" spans="1:5" x14ac:dyDescent="0.25">
      <c r="A94" s="17"/>
      <c r="B94" s="17"/>
      <c r="C94" s="17"/>
      <c r="D94" s="17"/>
      <c r="E94" s="17"/>
    </row>
    <row r="95" spans="1:5" x14ac:dyDescent="0.25">
      <c r="A95" s="17"/>
      <c r="B95" s="17"/>
      <c r="C95" s="17"/>
      <c r="D95" s="17"/>
      <c r="E95" s="17"/>
    </row>
  </sheetData>
  <mergeCells count="2">
    <mergeCell ref="H26:H27"/>
    <mergeCell ref="H38:H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2022-09-05T11:07:45Z</dcterms:modified>
</cp:coreProperties>
</file>