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1840" windowHeight="13140"/>
  </bookViews>
  <sheets>
    <sheet name="Foglio2" sheetId="2" r:id="rId1"/>
  </sheets>
  <definedNames>
    <definedName name="_xlnm._FilterDatabase" localSheetId="0" hidden="1">Foglio2!$A$2:$M$2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19" i="2" l="1"/>
  <c r="C13" i="2" l="1"/>
  <c r="B13" i="2"/>
  <c r="A13" i="2"/>
  <c r="E13" i="2"/>
  <c r="F10" i="2"/>
  <c r="F14" i="2"/>
  <c r="F15" i="2" s="1"/>
  <c r="F4" i="2"/>
  <c r="F7" i="2" s="1"/>
  <c r="F11" i="2" l="1"/>
  <c r="F12" i="2" s="1"/>
  <c r="F13" i="2" s="1"/>
  <c r="F18" i="2" s="1"/>
  <c r="F19" i="2" s="1"/>
  <c r="F9" i="2"/>
  <c r="N18" i="2"/>
  <c r="N15" i="2"/>
  <c r="N14" i="2"/>
  <c r="N11" i="2"/>
  <c r="N10" i="2"/>
  <c r="N9" i="2"/>
  <c r="N5" i="2"/>
  <c r="N4" i="2"/>
  <c r="O18" i="2"/>
  <c r="O17" i="2"/>
  <c r="O16" i="2"/>
  <c r="O15" i="2"/>
  <c r="O14" i="2"/>
  <c r="O11" i="2"/>
  <c r="O10" i="2"/>
  <c r="O9" i="2"/>
  <c r="O5" i="2"/>
  <c r="O4" i="2"/>
  <c r="O3" i="2"/>
  <c r="K7" i="2"/>
  <c r="O7" i="2" s="1"/>
  <c r="K13" i="2"/>
  <c r="O13" i="2" s="1"/>
  <c r="L13" i="2"/>
  <c r="J13" i="2"/>
  <c r="K12" i="2"/>
  <c r="O12" i="2" s="1"/>
  <c r="L12" i="2"/>
  <c r="L18" i="2"/>
  <c r="L9" i="2"/>
  <c r="L16" i="2"/>
  <c r="H7" i="2"/>
  <c r="K6" i="2"/>
  <c r="O6" i="2" s="1"/>
  <c r="H5" i="2"/>
  <c r="L11" i="2"/>
  <c r="H11" i="2"/>
  <c r="G9" i="2" l="1"/>
  <c r="D5" i="2"/>
  <c r="D7" i="2" s="1"/>
  <c r="D8" i="2" s="1"/>
  <c r="D11" i="2" s="1"/>
  <c r="D12" i="2" s="1"/>
  <c r="D14" i="2" l="1"/>
  <c r="D13" i="2"/>
  <c r="B14" i="2" l="1"/>
  <c r="B15" i="2" s="1"/>
  <c r="B18" i="2"/>
  <c r="G11" i="2" l="1"/>
  <c r="D9" i="2" l="1"/>
  <c r="D15" i="2" l="1"/>
  <c r="D16" i="2" s="1"/>
  <c r="D17" i="2" s="1"/>
  <c r="D18" i="2" s="1"/>
  <c r="D19" i="2" s="1"/>
  <c r="B5" i="2"/>
</calcChain>
</file>

<file path=xl/sharedStrings.xml><?xml version="1.0" encoding="utf-8"?>
<sst xmlns="http://schemas.openxmlformats.org/spreadsheetml/2006/main" count="99" uniqueCount="87">
  <si>
    <t>CIG</t>
  </si>
  <si>
    <t xml:space="preserve">DATA </t>
  </si>
  <si>
    <t>RISORSE</t>
  </si>
  <si>
    <t>PROCEDURA APERTA</t>
  </si>
  <si>
    <t>ARCH. SOSSIO PETROSSI</t>
  </si>
  <si>
    <t>RUN FILM SRL</t>
  </si>
  <si>
    <t>Z6028A89E7</t>
  </si>
  <si>
    <t>Z7428A8A64</t>
  </si>
  <si>
    <t>ZA928A8AF3</t>
  </si>
  <si>
    <t>EDUARDO CASTALDO</t>
  </si>
  <si>
    <t>ZB228A8B6A</t>
  </si>
  <si>
    <t>FONDAZIONE DONNAREGINA</t>
  </si>
  <si>
    <t>ZFA28ACBEC</t>
  </si>
  <si>
    <t>ZC828ACC2C</t>
  </si>
  <si>
    <t>Z9E28C0F31</t>
  </si>
  <si>
    <t>ZBE28C5E69</t>
  </si>
  <si>
    <t>Z9B28D28C2</t>
  </si>
  <si>
    <t>SOC. COOP. ALCOR</t>
  </si>
  <si>
    <t>ZC828E1956</t>
  </si>
  <si>
    <t>ARCIMOVIE</t>
  </si>
  <si>
    <t>Z3C28F6638</t>
  </si>
  <si>
    <t>Z3A28F66A9</t>
  </si>
  <si>
    <t>ZB728F6704</t>
  </si>
  <si>
    <t>Z8528F6744</t>
  </si>
  <si>
    <t>Z5E28F678A</t>
  </si>
  <si>
    <t>AUTOSERVIZI MERIDIONALI</t>
  </si>
  <si>
    <t>GM GROUP</t>
  </si>
  <si>
    <t>LAB FINEART</t>
  </si>
  <si>
    <t>PINZIMONIO</t>
  </si>
  <si>
    <t>Z2629A9FED</t>
  </si>
  <si>
    <t>ROSARIO MERCURIO</t>
  </si>
  <si>
    <t>DETERMINE</t>
  </si>
  <si>
    <t xml:space="preserve">BENE/SERVIZIO/FORNITURA </t>
  </si>
  <si>
    <t>TIPO DI PROCEDURA</t>
  </si>
  <si>
    <t>SOGGETTO AFFIDATARIO</t>
  </si>
  <si>
    <t>23-26</t>
  </si>
  <si>
    <t>affidamento incarico membro esterno commissione + delegato di produzione</t>
  </si>
  <si>
    <t>affidamento appalto realizzazione FILMATO ASPETTANDO LE UNIVERSIADI</t>
  </si>
  <si>
    <t>27-28</t>
  </si>
  <si>
    <t>affidamento locazione spazi mostra fotografica L'amica Geniale - "Visioni dal Set"</t>
  </si>
  <si>
    <t>30-32</t>
  </si>
  <si>
    <t>affidamento incarico redazione catalogo mostra fotografica L'amica Geniale - "Visioni dal Set"</t>
  </si>
  <si>
    <t>31-38</t>
  </si>
  <si>
    <t>affidamento incarico realizzazione RASSEGNA CINEMATOGERAFICA</t>
  </si>
  <si>
    <t>34-35</t>
  </si>
  <si>
    <t>affidamento appalto LAVORI EDILI MUSEO MADRE per mostra fotografica L'amica Geniale - "Visioni dal Set"</t>
  </si>
  <si>
    <t>affidamento servizio di allestimento per mostra fotografica L'Amica Geniale - "Visioni dal Set"</t>
  </si>
  <si>
    <t>36-37</t>
  </si>
  <si>
    <t>AFFIDAMENTO DIRETTO - FORNITORE UNICO</t>
  </si>
  <si>
    <t>acquisto cornici</t>
  </si>
  <si>
    <t>affidamento servizio di stampa fotografie</t>
  </si>
  <si>
    <t>41-47</t>
  </si>
  <si>
    <t>affidamento servizio di organizzazione e catering per evento inaugurale mostra fotografica L'Amica Geniale - "Visioni dal Set"</t>
  </si>
  <si>
    <t>42-45</t>
  </si>
  <si>
    <t>affidamento servizi di pulizia museo Madre per mostra fotografica L'Amica Geniale - "Visioni dal Set"</t>
  </si>
  <si>
    <t>ECOSPRINT</t>
  </si>
  <si>
    <t>43-46</t>
  </si>
  <si>
    <t>affidamento servizio trasferimento giornalisti inaugurazione mostra fotografica L'Amica Geniale - "Visioni dal Set"</t>
  </si>
  <si>
    <t>62-64</t>
  </si>
  <si>
    <t>affidamento incarico ideazione progetto espositivo + INSTALLAZIONI RIONE LUZZATTI</t>
  </si>
  <si>
    <t>affidamento appalto RESTAURO BIBLIOTECA COMUNALE RIONE LUZZATTI</t>
  </si>
  <si>
    <t>affidamento incarico direzione lavori appalto restauro BIBLIOTECA COMUNALE RIONE LUZZATTI</t>
  </si>
  <si>
    <t>POC UNIVERSIADI - A1/A2/A3</t>
  </si>
  <si>
    <t>POC UNIVERSIADI - A1 [MOSTRA]</t>
  </si>
  <si>
    <t>POC UNIVERSIADI - A2 [VIDEO]</t>
  </si>
  <si>
    <t>POC UNIVERSIADI - A3 [RASSEGNA]</t>
  </si>
  <si>
    <t>NOTE:</t>
  </si>
  <si>
    <t>SAMANTHA CITO</t>
  </si>
  <si>
    <t>DOCUMENTO</t>
  </si>
  <si>
    <t>NUMERO</t>
  </si>
  <si>
    <t>TOTALE</t>
  </si>
  <si>
    <t>SALDO</t>
  </si>
  <si>
    <t>IMPONIBILE</t>
  </si>
  <si>
    <t>IVA split</t>
  </si>
  <si>
    <t>FATTURA</t>
  </si>
  <si>
    <t>RESCIGNO</t>
  </si>
  <si>
    <t>SOLINAS</t>
  </si>
  <si>
    <t>RICEVUTA</t>
  </si>
  <si>
    <t>PROCEDURA NEGOZIATA SOTTO SOGLIA - AFFIDAMENTO PREVIA CONSULTAZIONE DI PREVENTIVI</t>
  </si>
  <si>
    <t>AFFIDAMENTO DIRETTO - PROCEDURA SENZA BANDO PER MOTIVI ARTISTICI (ART. 63 D.LGS. N. 50/2016)</t>
  </si>
  <si>
    <t>PROC. NEG. SOTTO SOGLIA - GARA DESERTA - AFFIDAMENTO DIRETTO</t>
  </si>
  <si>
    <t>PROC. NEG. SOTTO SOGLIA - AFF. DIRETTO PER VINCOLO CONTRATTUALE FONDAZIONE DONNAREGINA</t>
  </si>
  <si>
    <t>1) nella colonna delle determine, laddove sono indicati due numeri, il primo numero indica la determina di avvio della procedura mentre il secondo indica quello della determina di affidamento</t>
  </si>
  <si>
    <t>2) la data è quella della determina di avvio della procedura</t>
  </si>
  <si>
    <t xml:space="preserve">3) l'indicazione delle risorse è INDICATIVA e non definitiva, potendo subire delle variazioni in sede di redazione di bilancio consuntivo </t>
  </si>
  <si>
    <t>affidamento servizio di disallestimento per mostra fotografica L'Amica Geniale - "Visioni dal Set"</t>
  </si>
  <si>
    <t>notula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</si>
</sst>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;@"/>
  </numFmts>
  <fonts count="10" x14ac:knownFonts="1">
    <font>
      <sz val="11"/>
      <color theme="1"/>
      <name val="Calibri"/>
      <family val="2"/>
      <scheme val="minor"/>
    </font>
    <font>
      <sz val="9"/>
      <color theme="1"/>
      <name val="Franklin Gothic Book"/>
      <family val="2"/>
    </font>
    <font>
      <b/>
      <sz val="9"/>
      <color theme="1"/>
      <name val="Franklin Gothic Book"/>
      <family val="2"/>
    </font>
    <font>
      <sz val="9"/>
      <color rgb="FFFF0000"/>
      <name val="Franklin Gothic Book"/>
      <family val="2"/>
    </font>
    <font>
      <sz val="9"/>
      <name val="Franklin Gothic Book"/>
      <family val="2"/>
    </font>
    <font>
      <b/>
      <sz val="10"/>
      <color theme="1"/>
      <name val="Calibri"/>
      <family val="2"/>
    </font>
    <font>
      <b/>
      <sz val="10"/>
      <name val="Calibri"/>
      <family val="2"/>
    </font>
    <font>
      <b/>
      <sz val="11"/>
      <name val="Calibri"/>
      <family val="2"/>
      <scheme val="minor"/>
    </font>
    <font>
      <sz val="8"/>
      <name val="Franklin Gothic Book"/>
      <family val="2"/>
    </font>
    <font>
      <sz val="8"/>
      <color theme="1"/>
      <name val="Franklin Gothic Book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2" fontId="0" fillId="0" borderId="0" xfId="0" applyNumberFormat="1"/>
    <xf numFmtId="0" fontId="0" fillId="0" borderId="0" xfId="0" applyAlignment="1">
      <alignment horizontal="center"/>
    </xf>
    <xf numFmtId="4" fontId="0" fillId="0" borderId="0" xfId="0" applyNumberFormat="1"/>
    <xf numFmtId="0" fontId="1" fillId="0" borderId="1" xfId="0" applyFont="1" applyFill="1" applyBorder="1"/>
    <xf numFmtId="0" fontId="0" fillId="0" borderId="0" xfId="0" applyNumberFormat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14" fontId="1" fillId="0" borderId="4" xfId="0" applyNumberFormat="1" applyFont="1" applyFill="1" applyBorder="1"/>
    <xf numFmtId="0" fontId="1" fillId="0" borderId="4" xfId="0" applyFont="1" applyFill="1" applyBorder="1"/>
    <xf numFmtId="0" fontId="2" fillId="0" borderId="4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5" fillId="2" borderId="8" xfId="0" applyNumberFormat="1" applyFont="1" applyFill="1" applyBorder="1" applyAlignment="1">
      <alignment horizontal="center"/>
    </xf>
    <xf numFmtId="14" fontId="5" fillId="2" borderId="3" xfId="0" applyNumberFormat="1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0" fillId="3" borderId="0" xfId="0" applyFill="1"/>
    <xf numFmtId="0" fontId="0" fillId="4" borderId="0" xfId="0" applyFill="1"/>
    <xf numFmtId="14" fontId="1" fillId="0" borderId="1" xfId="0" applyNumberFormat="1" applyFont="1" applyFill="1" applyBorder="1"/>
    <xf numFmtId="0" fontId="4" fillId="0" borderId="1" xfId="0" applyFont="1" applyFill="1" applyBorder="1" applyAlignment="1">
      <alignment horizontal="center"/>
    </xf>
    <xf numFmtId="14" fontId="1" fillId="0" borderId="1" xfId="0" applyNumberFormat="1" applyFont="1" applyFill="1" applyBorder="1" applyAlignment="1">
      <alignment horizontal="right"/>
    </xf>
    <xf numFmtId="0" fontId="1" fillId="0" borderId="1" xfId="0" applyFont="1" applyFill="1" applyBorder="1" applyAlignment="1">
      <alignment horizontal="left"/>
    </xf>
    <xf numFmtId="0" fontId="1" fillId="0" borderId="1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14" fontId="1" fillId="3" borderId="0" xfId="0" applyNumberFormat="1" applyFont="1" applyFill="1" applyBorder="1"/>
    <xf numFmtId="0" fontId="1" fillId="3" borderId="0" xfId="0" applyFont="1" applyFill="1" applyBorder="1"/>
    <xf numFmtId="0" fontId="1" fillId="3" borderId="0" xfId="0" applyFont="1" applyFill="1" applyBorder="1" applyAlignment="1">
      <alignment horizontal="left"/>
    </xf>
    <xf numFmtId="14" fontId="4" fillId="0" borderId="1" xfId="0" applyNumberFormat="1" applyFont="1" applyFill="1" applyBorder="1" applyAlignment="1">
      <alignment horizontal="right"/>
    </xf>
    <xf numFmtId="0" fontId="4" fillId="0" borderId="1" xfId="0" applyFont="1" applyFill="1" applyBorder="1" applyAlignment="1">
      <alignment horizontal="left"/>
    </xf>
    <xf numFmtId="0" fontId="4" fillId="0" borderId="1" xfId="0" applyFont="1" applyFill="1" applyBorder="1"/>
    <xf numFmtId="14" fontId="1" fillId="0" borderId="0" xfId="0" applyNumberFormat="1" applyFont="1" applyFill="1" applyBorder="1"/>
    <xf numFmtId="0" fontId="1" fillId="0" borderId="0" xfId="0" applyFont="1" applyFill="1" applyBorder="1"/>
    <xf numFmtId="0" fontId="1" fillId="0" borderId="0" xfId="0" applyFont="1" applyFill="1" applyBorder="1" applyAlignment="1">
      <alignment horizontal="left"/>
    </xf>
    <xf numFmtId="0" fontId="5" fillId="2" borderId="10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4" fontId="1" fillId="0" borderId="5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center"/>
    </xf>
    <xf numFmtId="4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right"/>
    </xf>
    <xf numFmtId="4" fontId="4" fillId="0" borderId="1" xfId="0" applyNumberFormat="1" applyFont="1" applyFill="1" applyBorder="1" applyAlignment="1">
      <alignment horizontal="right"/>
    </xf>
    <xf numFmtId="0" fontId="5" fillId="2" borderId="3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left"/>
    </xf>
    <xf numFmtId="0" fontId="8" fillId="0" borderId="1" xfId="0" applyFont="1" applyFill="1" applyBorder="1" applyAlignment="1">
      <alignment horizontal="left"/>
    </xf>
    <xf numFmtId="0" fontId="9" fillId="0" borderId="1" xfId="0" applyFont="1" applyFill="1" applyBorder="1" applyAlignment="1">
      <alignment horizontal="left"/>
    </xf>
    <xf numFmtId="0" fontId="2" fillId="2" borderId="13" xfId="0" applyNumberFormat="1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164" fontId="4" fillId="4" borderId="1" xfId="0" applyNumberFormat="1" applyFont="1" applyFill="1" applyBorder="1" applyAlignment="1">
      <alignment horizontal="center"/>
    </xf>
    <xf numFmtId="4" fontId="4" fillId="4" borderId="1" xfId="0" applyNumberFormat="1" applyFont="1" applyFill="1" applyBorder="1" applyAlignment="1">
      <alignment horizontal="center"/>
    </xf>
    <xf numFmtId="4" fontId="4" fillId="4" borderId="1" xfId="0" applyNumberFormat="1" applyFont="1" applyFill="1" applyBorder="1" applyAlignment="1">
      <alignment horizontal="right"/>
    </xf>
    <xf numFmtId="0" fontId="9" fillId="5" borderId="0" xfId="0" applyFont="1" applyFill="1" applyBorder="1" applyAlignment="1">
      <alignment horizontal="left"/>
    </xf>
    <xf numFmtId="0" fontId="1" fillId="5" borderId="0" xfId="0" applyFont="1" applyFill="1" applyBorder="1" applyAlignment="1">
      <alignment horizontal="center"/>
    </xf>
    <xf numFmtId="0" fontId="4" fillId="5" borderId="14" xfId="0" applyFont="1" applyFill="1" applyBorder="1" applyAlignment="1">
      <alignment horizontal="center"/>
    </xf>
    <xf numFmtId="164" fontId="4" fillId="5" borderId="14" xfId="0" applyNumberFormat="1" applyFont="1" applyFill="1" applyBorder="1" applyAlignment="1">
      <alignment horizontal="center"/>
    </xf>
    <xf numFmtId="4" fontId="4" fillId="5" borderId="14" xfId="0" applyNumberFormat="1" applyFont="1" applyFill="1" applyBorder="1" applyAlignment="1">
      <alignment horizontal="center"/>
    </xf>
    <xf numFmtId="4" fontId="4" fillId="5" borderId="14" xfId="0" applyNumberFormat="1" applyFont="1" applyFill="1" applyBorder="1" applyAlignment="1">
      <alignment horizontal="right"/>
    </xf>
    <xf numFmtId="0" fontId="4" fillId="5" borderId="0" xfId="0" applyFont="1" applyFill="1" applyBorder="1" applyAlignment="1">
      <alignment horizontal="center"/>
    </xf>
    <xf numFmtId="164" fontId="4" fillId="5" borderId="0" xfId="0" applyNumberFormat="1" applyFont="1" applyFill="1" applyBorder="1" applyAlignment="1">
      <alignment horizontal="center"/>
    </xf>
    <xf numFmtId="4" fontId="4" fillId="5" borderId="0" xfId="0" applyNumberFormat="1" applyFont="1" applyFill="1" applyBorder="1" applyAlignment="1">
      <alignment horizontal="center"/>
    </xf>
    <xf numFmtId="4" fontId="4" fillId="5" borderId="0" xfId="0" applyNumberFormat="1" applyFont="1" applyFill="1" applyBorder="1" applyAlignment="1">
      <alignment horizontal="right"/>
    </xf>
    <xf numFmtId="4" fontId="7" fillId="5" borderId="0" xfId="0" applyNumberFormat="1" applyFont="1" applyFill="1" applyBorder="1" applyAlignment="1">
      <alignment horizontal="right"/>
    </xf>
  </cellXfs>
  <cellStyles count="1">
    <cellStyle name="Normal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"/>
  <sheetViews>
    <sheetView tabSelected="1" topLeftCell="F1" zoomScale="90" zoomScaleNormal="90" workbookViewId="0">
      <selection activeCell="F27" sqref="F27"/>
    </sheetView>
  </sheetViews>
  <sheetFormatPr defaultRowHeight="14.4" x14ac:dyDescent="0.3"/>
  <cols>
    <col min="1" max="1" width="11.109375" customWidth="1"/>
    <col min="2" max="2" width="11.88671875" customWidth="1"/>
    <col min="3" max="3" width="11.44140625" customWidth="1"/>
    <col min="4" max="4" width="27.44140625" customWidth="1"/>
    <col min="5" max="5" width="95.33203125" customWidth="1"/>
    <col min="6" max="6" width="75" customWidth="1"/>
    <col min="7" max="7" width="28.33203125" customWidth="1"/>
    <col min="8" max="8" width="12" customWidth="1"/>
    <col min="9" max="10" width="10.5546875" bestFit="1" customWidth="1"/>
    <col min="12" max="12" width="10.5546875" bestFit="1" customWidth="1"/>
    <col min="13" max="13" width="13.33203125" customWidth="1"/>
    <col min="14" max="14" width="12.5546875" customWidth="1"/>
    <col min="15" max="15" width="12.6640625" customWidth="1"/>
  </cols>
  <sheetData>
    <row r="1" spans="1:15" ht="15" thickBot="1" x14ac:dyDescent="0.35">
      <c r="A1" s="7"/>
      <c r="B1" s="8"/>
      <c r="C1" s="9"/>
      <c r="D1" s="9"/>
      <c r="E1" s="10"/>
      <c r="F1" s="11"/>
      <c r="G1" s="6"/>
    </row>
    <row r="2" spans="1:15" ht="15" thickBot="1" x14ac:dyDescent="0.35">
      <c r="A2" s="12" t="s">
        <v>31</v>
      </c>
      <c r="B2" s="13" t="s">
        <v>1</v>
      </c>
      <c r="C2" s="14" t="s">
        <v>0</v>
      </c>
      <c r="D2" s="14" t="s">
        <v>2</v>
      </c>
      <c r="E2" s="14" t="s">
        <v>32</v>
      </c>
      <c r="F2" s="15" t="s">
        <v>33</v>
      </c>
      <c r="G2" s="33" t="s">
        <v>34</v>
      </c>
      <c r="H2" s="41" t="s">
        <v>68</v>
      </c>
      <c r="I2" s="14" t="s">
        <v>69</v>
      </c>
      <c r="J2" s="14" t="s">
        <v>1</v>
      </c>
      <c r="K2" s="14" t="s">
        <v>70</v>
      </c>
      <c r="L2" s="14" t="s">
        <v>71</v>
      </c>
      <c r="M2" s="14" t="s">
        <v>72</v>
      </c>
      <c r="N2" s="14" t="s">
        <v>73</v>
      </c>
      <c r="O2" s="42" t="s">
        <v>70</v>
      </c>
    </row>
    <row r="3" spans="1:15" s="17" customFormat="1" x14ac:dyDescent="0.3">
      <c r="A3" s="22">
        <v>22</v>
      </c>
      <c r="B3" s="27">
        <v>43601</v>
      </c>
      <c r="C3" s="28" t="s">
        <v>6</v>
      </c>
      <c r="D3" s="28" t="s">
        <v>62</v>
      </c>
      <c r="E3" s="29" t="s">
        <v>36</v>
      </c>
      <c r="F3" s="43" t="s">
        <v>78</v>
      </c>
      <c r="G3" s="35" t="s">
        <v>67</v>
      </c>
      <c r="H3" s="19" t="s">
        <v>77</v>
      </c>
      <c r="I3" s="19">
        <v>1</v>
      </c>
      <c r="J3" s="37">
        <v>43780</v>
      </c>
      <c r="K3" s="38">
        <v>5000</v>
      </c>
      <c r="L3" s="37">
        <v>43781</v>
      </c>
      <c r="M3" s="40">
        <v>5000</v>
      </c>
      <c r="N3" s="39"/>
      <c r="O3" s="40">
        <f t="shared" ref="O3:O7" si="0">+K3</f>
        <v>5000</v>
      </c>
    </row>
    <row r="4" spans="1:15" s="17" customFormat="1" x14ac:dyDescent="0.3">
      <c r="A4" s="22" t="s">
        <v>35</v>
      </c>
      <c r="B4" s="20">
        <v>43609</v>
      </c>
      <c r="C4" s="21" t="s">
        <v>7</v>
      </c>
      <c r="D4" s="21" t="s">
        <v>63</v>
      </c>
      <c r="E4" s="4" t="s">
        <v>60</v>
      </c>
      <c r="F4" s="43" t="str">
        <f>+F3</f>
        <v>PROCEDURA NEGOZIATA SOTTO SOGLIA - AFFIDAMENTO PREVIA CONSULTAZIONE DI PREVENTIVI</v>
      </c>
      <c r="G4" s="34" t="s">
        <v>17</v>
      </c>
      <c r="H4" s="19" t="s">
        <v>74</v>
      </c>
      <c r="I4" s="19">
        <v>32</v>
      </c>
      <c r="J4" s="37">
        <v>43634</v>
      </c>
      <c r="K4" s="38">
        <v>12415.79</v>
      </c>
      <c r="L4" s="37">
        <v>43670</v>
      </c>
      <c r="M4" s="40">
        <v>11240.73</v>
      </c>
      <c r="N4" s="40">
        <f>+K4-M4</f>
        <v>1175.0600000000013</v>
      </c>
      <c r="O4" s="40">
        <f t="shared" si="0"/>
        <v>12415.79</v>
      </c>
    </row>
    <row r="5" spans="1:15" s="17" customFormat="1" x14ac:dyDescent="0.3">
      <c r="A5" s="22">
        <v>24</v>
      </c>
      <c r="B5" s="18">
        <f>+B4</f>
        <v>43609</v>
      </c>
      <c r="C5" s="4" t="s">
        <v>8</v>
      </c>
      <c r="D5" s="21" t="str">
        <f>+D4</f>
        <v>POC UNIVERSIADI - A1 [MOSTRA]</v>
      </c>
      <c r="E5" s="4" t="s">
        <v>59</v>
      </c>
      <c r="F5" s="44" t="s">
        <v>79</v>
      </c>
      <c r="G5" s="34" t="s">
        <v>9</v>
      </c>
      <c r="H5" s="19" t="str">
        <f>+H4</f>
        <v>FATTURA</v>
      </c>
      <c r="I5" s="19">
        <v>1</v>
      </c>
      <c r="J5" s="37">
        <v>43677</v>
      </c>
      <c r="K5" s="38">
        <v>24888</v>
      </c>
      <c r="L5" s="37">
        <v>43774</v>
      </c>
      <c r="M5" s="40">
        <v>20400</v>
      </c>
      <c r="N5" s="40">
        <f>+K5-M5</f>
        <v>4488</v>
      </c>
      <c r="O5" s="40">
        <f t="shared" si="0"/>
        <v>24888</v>
      </c>
    </row>
    <row r="6" spans="1:15" s="17" customFormat="1" x14ac:dyDescent="0.3">
      <c r="A6" s="22">
        <v>25</v>
      </c>
      <c r="B6" s="18">
        <v>43612</v>
      </c>
      <c r="C6" s="4" t="s">
        <v>10</v>
      </c>
      <c r="D6" s="21" t="s">
        <v>64</v>
      </c>
      <c r="E6" s="4" t="s">
        <v>37</v>
      </c>
      <c r="F6" s="43" t="s">
        <v>3</v>
      </c>
      <c r="G6" s="34" t="s">
        <v>5</v>
      </c>
      <c r="H6" s="19" t="s">
        <v>74</v>
      </c>
      <c r="I6" s="19">
        <v>2</v>
      </c>
      <c r="J6" s="37">
        <v>43763</v>
      </c>
      <c r="K6" s="38">
        <f>+M6+N6</f>
        <v>45750</v>
      </c>
      <c r="L6" s="37">
        <v>43899</v>
      </c>
      <c r="M6" s="40">
        <v>37500</v>
      </c>
      <c r="N6" s="40">
        <v>8250</v>
      </c>
      <c r="O6" s="40">
        <f t="shared" si="0"/>
        <v>45750</v>
      </c>
    </row>
    <row r="7" spans="1:15" s="17" customFormat="1" x14ac:dyDescent="0.3">
      <c r="A7" s="22" t="s">
        <v>38</v>
      </c>
      <c r="B7" s="20">
        <v>43614</v>
      </c>
      <c r="C7" s="4" t="s">
        <v>12</v>
      </c>
      <c r="D7" s="21" t="str">
        <f>+D5</f>
        <v>POC UNIVERSIADI - A1 [MOSTRA]</v>
      </c>
      <c r="E7" s="4" t="s">
        <v>61</v>
      </c>
      <c r="F7" s="43" t="str">
        <f>+F4</f>
        <v>PROCEDURA NEGOZIATA SOTTO SOGLIA - AFFIDAMENTO PREVIA CONSULTAZIONE DI PREVENTIVI</v>
      </c>
      <c r="G7" s="34" t="s">
        <v>4</v>
      </c>
      <c r="H7" s="19" t="str">
        <f>+H6</f>
        <v>FATTURA</v>
      </c>
      <c r="I7" s="19">
        <v>9</v>
      </c>
      <c r="J7" s="37">
        <v>43663</v>
      </c>
      <c r="K7" s="38">
        <f>+M7</f>
        <v>1976</v>
      </c>
      <c r="L7" s="37">
        <v>43671</v>
      </c>
      <c r="M7" s="40">
        <v>1976</v>
      </c>
      <c r="N7" s="40"/>
      <c r="O7" s="40">
        <f t="shared" si="0"/>
        <v>1976</v>
      </c>
    </row>
    <row r="8" spans="1:15" s="17" customFormat="1" x14ac:dyDescent="0.3">
      <c r="A8" s="22">
        <v>29</v>
      </c>
      <c r="B8" s="20">
        <v>43619</v>
      </c>
      <c r="C8" s="4" t="s">
        <v>13</v>
      </c>
      <c r="D8" s="21" t="str">
        <f>+D7</f>
        <v>POC UNIVERSIADI - A1 [MOSTRA]</v>
      </c>
      <c r="E8" s="4" t="s">
        <v>39</v>
      </c>
      <c r="F8" s="44" t="s">
        <v>48</v>
      </c>
      <c r="G8" s="34" t="s">
        <v>11</v>
      </c>
      <c r="H8" s="47"/>
      <c r="I8" s="47"/>
      <c r="J8" s="48"/>
      <c r="K8" s="49"/>
      <c r="L8" s="48"/>
      <c r="M8" s="50"/>
      <c r="N8" s="50"/>
      <c r="O8" s="50"/>
    </row>
    <row r="9" spans="1:15" s="17" customFormat="1" x14ac:dyDescent="0.3">
      <c r="A9" s="22" t="s">
        <v>40</v>
      </c>
      <c r="B9" s="20">
        <v>43623</v>
      </c>
      <c r="C9" s="4" t="s">
        <v>14</v>
      </c>
      <c r="D9" s="21" t="str">
        <f>+D8</f>
        <v>POC UNIVERSIADI - A1 [MOSTRA]</v>
      </c>
      <c r="E9" s="4" t="s">
        <v>41</v>
      </c>
      <c r="F9" s="43" t="str">
        <f>+F7</f>
        <v>PROCEDURA NEGOZIATA SOTTO SOGLIA - AFFIDAMENTO PREVIA CONSULTAZIONE DI PREVENTIVI</v>
      </c>
      <c r="G9" s="34" t="e">
        <f>+#REF!</f>
        <v>#REF!</v>
      </c>
      <c r="H9" s="19" t="s">
        <v>74</v>
      </c>
      <c r="I9" s="19">
        <v>3</v>
      </c>
      <c r="J9" s="37">
        <v>43658</v>
      </c>
      <c r="K9" s="38">
        <v>14640</v>
      </c>
      <c r="L9" s="37">
        <f>+L15</f>
        <v>43670</v>
      </c>
      <c r="M9" s="40">
        <v>12000</v>
      </c>
      <c r="N9" s="40">
        <f>+K9-M9</f>
        <v>2640</v>
      </c>
      <c r="O9" s="40">
        <f t="shared" ref="O9:O19" si="1">+K9</f>
        <v>14640</v>
      </c>
    </row>
    <row r="10" spans="1:15" s="17" customFormat="1" x14ac:dyDescent="0.3">
      <c r="A10" s="22" t="s">
        <v>42</v>
      </c>
      <c r="B10" s="20">
        <v>43626</v>
      </c>
      <c r="C10" s="4" t="s">
        <v>15</v>
      </c>
      <c r="D10" s="21" t="s">
        <v>65</v>
      </c>
      <c r="E10" s="4" t="s">
        <v>43</v>
      </c>
      <c r="F10" s="43" t="str">
        <f>+F6</f>
        <v>PROCEDURA APERTA</v>
      </c>
      <c r="G10" s="34" t="s">
        <v>19</v>
      </c>
      <c r="H10" s="19" t="s">
        <v>74</v>
      </c>
      <c r="I10" s="19">
        <v>102019</v>
      </c>
      <c r="J10" s="37">
        <v>43731</v>
      </c>
      <c r="K10" s="38">
        <v>18544</v>
      </c>
      <c r="L10" s="37">
        <v>43899</v>
      </c>
      <c r="M10" s="40">
        <v>15200</v>
      </c>
      <c r="N10" s="40">
        <f>+K10-M10</f>
        <v>3344</v>
      </c>
      <c r="O10" s="40">
        <f t="shared" si="1"/>
        <v>18544</v>
      </c>
    </row>
    <row r="11" spans="1:15" s="17" customFormat="1" x14ac:dyDescent="0.3">
      <c r="A11" s="22" t="s">
        <v>44</v>
      </c>
      <c r="B11" s="20">
        <v>43629</v>
      </c>
      <c r="C11" s="4" t="s">
        <v>16</v>
      </c>
      <c r="D11" s="21" t="str">
        <f>+D8</f>
        <v>POC UNIVERSIADI - A1 [MOSTRA]</v>
      </c>
      <c r="E11" s="4" t="s">
        <v>45</v>
      </c>
      <c r="F11" s="43" t="str">
        <f>+F7</f>
        <v>PROCEDURA NEGOZIATA SOTTO SOGLIA - AFFIDAMENTO PREVIA CONSULTAZIONE DI PREVENTIVI</v>
      </c>
      <c r="G11" s="36" t="str">
        <f>+G4</f>
        <v>SOC. COOP. ALCOR</v>
      </c>
      <c r="H11" s="19" t="str">
        <f>+H4</f>
        <v>FATTURA</v>
      </c>
      <c r="I11" s="19">
        <v>38</v>
      </c>
      <c r="J11" s="37">
        <v>43648</v>
      </c>
      <c r="K11" s="38">
        <v>10554.79</v>
      </c>
      <c r="L11" s="37">
        <f>+L4</f>
        <v>43670</v>
      </c>
      <c r="M11" s="40">
        <v>9595.26</v>
      </c>
      <c r="N11" s="40">
        <f>+K11-M11</f>
        <v>959.53000000000065</v>
      </c>
      <c r="O11" s="40">
        <f t="shared" si="1"/>
        <v>10554.79</v>
      </c>
    </row>
    <row r="12" spans="1:15" s="17" customFormat="1" x14ac:dyDescent="0.3">
      <c r="A12" s="22" t="s">
        <v>47</v>
      </c>
      <c r="B12" s="20">
        <v>43634</v>
      </c>
      <c r="C12" s="4" t="s">
        <v>18</v>
      </c>
      <c r="D12" s="21" t="str">
        <f t="shared" ref="D12:D18" si="2">+D11</f>
        <v>POC UNIVERSIADI - A1 [MOSTRA]</v>
      </c>
      <c r="E12" s="4" t="s">
        <v>46</v>
      </c>
      <c r="F12" s="43" t="str">
        <f>+F11</f>
        <v>PROCEDURA NEGOZIATA SOTTO SOGLIA - AFFIDAMENTO PREVIA CONSULTAZIONE DI PREVENTIVI</v>
      </c>
      <c r="G12" s="34" t="s">
        <v>75</v>
      </c>
      <c r="H12" s="19" t="s">
        <v>77</v>
      </c>
      <c r="I12" s="19">
        <v>8</v>
      </c>
      <c r="J12" s="37">
        <v>43654</v>
      </c>
      <c r="K12" s="38">
        <f>+M12</f>
        <v>823.75</v>
      </c>
      <c r="L12" s="37">
        <f>+L14</f>
        <v>43671</v>
      </c>
      <c r="M12" s="40">
        <v>823.75</v>
      </c>
      <c r="N12" s="40"/>
      <c r="O12" s="40">
        <f t="shared" si="1"/>
        <v>823.75</v>
      </c>
    </row>
    <row r="13" spans="1:15" s="17" customFormat="1" x14ac:dyDescent="0.3">
      <c r="A13" s="22" t="str">
        <f>+A12</f>
        <v>36-37</v>
      </c>
      <c r="B13" s="20">
        <f>+B12</f>
        <v>43634</v>
      </c>
      <c r="C13" s="4" t="str">
        <f>+C12</f>
        <v>ZC828E1956</v>
      </c>
      <c r="D13" s="21" t="str">
        <f>+D12</f>
        <v>POC UNIVERSIADI - A1 [MOSTRA]</v>
      </c>
      <c r="E13" s="4" t="str">
        <f>+E12</f>
        <v>affidamento servizio di allestimento per mostra fotografica L'Amica Geniale - "Visioni dal Set"</v>
      </c>
      <c r="F13" s="43" t="str">
        <f>+F12</f>
        <v>PROCEDURA NEGOZIATA SOTTO SOGLIA - AFFIDAMENTO PREVIA CONSULTAZIONE DI PREVENTIVI</v>
      </c>
      <c r="G13" s="34" t="s">
        <v>76</v>
      </c>
      <c r="H13" s="19" t="s">
        <v>74</v>
      </c>
      <c r="I13" s="19">
        <v>10</v>
      </c>
      <c r="J13" s="37">
        <f>+J12</f>
        <v>43654</v>
      </c>
      <c r="K13" s="38">
        <f>+M13</f>
        <v>853.84</v>
      </c>
      <c r="L13" s="37">
        <f>+L12</f>
        <v>43671</v>
      </c>
      <c r="M13" s="40">
        <v>853.84</v>
      </c>
      <c r="N13" s="40"/>
      <c r="O13" s="40">
        <f t="shared" si="1"/>
        <v>853.84</v>
      </c>
    </row>
    <row r="14" spans="1:15" s="17" customFormat="1" x14ac:dyDescent="0.3">
      <c r="A14" s="22">
        <v>39</v>
      </c>
      <c r="B14" s="20">
        <f>+B16</f>
        <v>43641</v>
      </c>
      <c r="C14" s="4" t="s">
        <v>20</v>
      </c>
      <c r="D14" s="21" t="str">
        <f>+D12</f>
        <v>POC UNIVERSIADI - A1 [MOSTRA]</v>
      </c>
      <c r="E14" s="4" t="s">
        <v>50</v>
      </c>
      <c r="F14" s="44" t="str">
        <f>+F5</f>
        <v>AFFIDAMENTO DIRETTO - PROCEDURA SENZA BANDO PER MOTIVI ARTISTICI (ART. 63 D.LGS. N. 50/2016)</v>
      </c>
      <c r="G14" s="34" t="s">
        <v>27</v>
      </c>
      <c r="H14" s="19" t="s">
        <v>74</v>
      </c>
      <c r="I14" s="19">
        <v>7</v>
      </c>
      <c r="J14" s="37">
        <v>43654</v>
      </c>
      <c r="K14" s="38">
        <v>7526.91</v>
      </c>
      <c r="L14" s="37">
        <v>43671</v>
      </c>
      <c r="M14" s="40">
        <v>6169.6</v>
      </c>
      <c r="N14" s="40">
        <f>+K14-M14</f>
        <v>1357.3099999999995</v>
      </c>
      <c r="O14" s="40">
        <f t="shared" si="1"/>
        <v>7526.91</v>
      </c>
    </row>
    <row r="15" spans="1:15" s="17" customFormat="1" x14ac:dyDescent="0.3">
      <c r="A15" s="22">
        <v>40</v>
      </c>
      <c r="B15" s="20">
        <f>+B14</f>
        <v>43641</v>
      </c>
      <c r="C15" s="4" t="s">
        <v>21</v>
      </c>
      <c r="D15" s="21" t="str">
        <f t="shared" si="2"/>
        <v>POC UNIVERSIADI - A1 [MOSTRA]</v>
      </c>
      <c r="E15" s="4" t="s">
        <v>49</v>
      </c>
      <c r="F15" s="44" t="str">
        <f>+F14</f>
        <v>AFFIDAMENTO DIRETTO - PROCEDURA SENZA BANDO PER MOTIVI ARTISTICI (ART. 63 D.LGS. N. 50/2016)</v>
      </c>
      <c r="G15" s="34" t="s">
        <v>26</v>
      </c>
      <c r="H15" s="19" t="s">
        <v>74</v>
      </c>
      <c r="I15" s="19">
        <v>925</v>
      </c>
      <c r="J15" s="37">
        <v>43650</v>
      </c>
      <c r="K15" s="38">
        <v>10463.540000000001</v>
      </c>
      <c r="L15" s="37">
        <v>43670</v>
      </c>
      <c r="M15" s="40">
        <v>8576.67</v>
      </c>
      <c r="N15" s="40">
        <f>+K15-M15</f>
        <v>1886.8700000000008</v>
      </c>
      <c r="O15" s="40">
        <f t="shared" si="1"/>
        <v>10463.540000000001</v>
      </c>
    </row>
    <row r="16" spans="1:15" s="17" customFormat="1" x14ac:dyDescent="0.3">
      <c r="A16" s="22" t="s">
        <v>51</v>
      </c>
      <c r="B16" s="20">
        <v>43641</v>
      </c>
      <c r="C16" s="4" t="s">
        <v>22</v>
      </c>
      <c r="D16" s="21" t="str">
        <f t="shared" si="2"/>
        <v>POC UNIVERSIADI - A1 [MOSTRA]</v>
      </c>
      <c r="E16" s="4" t="s">
        <v>52</v>
      </c>
      <c r="F16" s="45" t="s">
        <v>80</v>
      </c>
      <c r="G16" s="34" t="s">
        <v>28</v>
      </c>
      <c r="H16" s="19" t="s">
        <v>74</v>
      </c>
      <c r="I16" s="19">
        <v>23</v>
      </c>
      <c r="J16" s="37">
        <v>43656</v>
      </c>
      <c r="K16" s="38">
        <v>2500</v>
      </c>
      <c r="L16" s="37">
        <f>+L15</f>
        <v>43670</v>
      </c>
      <c r="M16" s="40">
        <v>2500</v>
      </c>
      <c r="N16" s="40"/>
      <c r="O16" s="40">
        <f t="shared" si="1"/>
        <v>2500</v>
      </c>
    </row>
    <row r="17" spans="1:15" s="17" customFormat="1" x14ac:dyDescent="0.3">
      <c r="A17" s="22" t="s">
        <v>53</v>
      </c>
      <c r="B17" s="20">
        <v>43641</v>
      </c>
      <c r="C17" s="4" t="s">
        <v>23</v>
      </c>
      <c r="D17" s="21" t="str">
        <f t="shared" si="2"/>
        <v>POC UNIVERSIADI - A1 [MOSTRA]</v>
      </c>
      <c r="E17" s="4" t="s">
        <v>54</v>
      </c>
      <c r="F17" s="45" t="s">
        <v>81</v>
      </c>
      <c r="G17" s="34" t="s">
        <v>55</v>
      </c>
      <c r="H17" s="19" t="s">
        <v>74</v>
      </c>
      <c r="I17" s="19">
        <v>358</v>
      </c>
      <c r="J17" s="37">
        <v>43724</v>
      </c>
      <c r="K17" s="38">
        <v>1769</v>
      </c>
      <c r="L17" s="37">
        <v>43852</v>
      </c>
      <c r="M17" s="40">
        <v>1450</v>
      </c>
      <c r="N17" s="40">
        <v>319</v>
      </c>
      <c r="O17" s="40">
        <f t="shared" si="1"/>
        <v>1769</v>
      </c>
    </row>
    <row r="18" spans="1:15" s="17" customFormat="1" x14ac:dyDescent="0.3">
      <c r="A18" s="22" t="s">
        <v>56</v>
      </c>
      <c r="B18" s="20">
        <f>+B17</f>
        <v>43641</v>
      </c>
      <c r="C18" s="4" t="s">
        <v>24</v>
      </c>
      <c r="D18" s="21" t="str">
        <f t="shared" si="2"/>
        <v>POC UNIVERSIADI - A1 [MOSTRA]</v>
      </c>
      <c r="E18" s="4" t="s">
        <v>57</v>
      </c>
      <c r="F18" s="43" t="str">
        <f>+F13</f>
        <v>PROCEDURA NEGOZIATA SOTTO SOGLIA - AFFIDAMENTO PREVIA CONSULTAZIONE DI PREVENTIVI</v>
      </c>
      <c r="G18" s="34" t="s">
        <v>25</v>
      </c>
      <c r="H18" s="19" t="s">
        <v>74</v>
      </c>
      <c r="I18" s="19">
        <v>551</v>
      </c>
      <c r="J18" s="37">
        <v>43662</v>
      </c>
      <c r="K18" s="38">
        <v>319</v>
      </c>
      <c r="L18" s="37">
        <f>+L14</f>
        <v>43671</v>
      </c>
      <c r="M18" s="40">
        <v>290</v>
      </c>
      <c r="N18" s="40">
        <f>+K18-M18</f>
        <v>29</v>
      </c>
      <c r="O18" s="40">
        <f t="shared" si="1"/>
        <v>319</v>
      </c>
    </row>
    <row r="19" spans="1:15" s="17" customFormat="1" ht="15" thickBot="1" x14ac:dyDescent="0.35">
      <c r="A19" s="22" t="s">
        <v>58</v>
      </c>
      <c r="B19" s="20">
        <v>43713</v>
      </c>
      <c r="C19" s="4" t="s">
        <v>29</v>
      </c>
      <c r="D19" s="21" t="str">
        <f>+D18</f>
        <v>POC UNIVERSIADI - A1 [MOSTRA]</v>
      </c>
      <c r="E19" s="4" t="s">
        <v>85</v>
      </c>
      <c r="F19" s="43" t="str">
        <f>+F18</f>
        <v>PROCEDURA NEGOZIATA SOTTO SOGLIA - AFFIDAMENTO PREVIA CONSULTAZIONE DI PREVENTIVI</v>
      </c>
      <c r="G19" s="34" t="s">
        <v>30</v>
      </c>
      <c r="H19" s="19" t="s">
        <v>86</v>
      </c>
      <c r="I19" s="19">
        <v>1</v>
      </c>
      <c r="J19" s="37">
        <v>43755</v>
      </c>
      <c r="K19" s="38">
        <v>2000</v>
      </c>
      <c r="L19" s="37">
        <v>43776</v>
      </c>
      <c r="M19" s="40">
        <v>1600</v>
      </c>
      <c r="N19" s="40"/>
      <c r="O19" s="40">
        <f t="shared" si="1"/>
        <v>2000</v>
      </c>
    </row>
    <row r="20" spans="1:15" s="16" customFormat="1" ht="15" thickBot="1" x14ac:dyDescent="0.35">
      <c r="A20" s="46" t="s">
        <v>66</v>
      </c>
      <c r="B20" s="30" t="s">
        <v>82</v>
      </c>
      <c r="C20" s="31"/>
      <c r="D20" s="32"/>
      <c r="E20" s="31"/>
      <c r="F20" s="51"/>
      <c r="G20" s="52"/>
      <c r="H20" s="53"/>
      <c r="I20" s="53"/>
      <c r="J20" s="54"/>
      <c r="K20" s="55"/>
      <c r="L20" s="54"/>
      <c r="M20" s="56"/>
      <c r="N20" s="55"/>
      <c r="O20" s="56"/>
    </row>
    <row r="21" spans="1:15" s="16" customFormat="1" x14ac:dyDescent="0.3">
      <c r="A21" s="23"/>
      <c r="B21" s="30" t="s">
        <v>83</v>
      </c>
      <c r="C21" s="31"/>
      <c r="D21" s="32"/>
      <c r="E21" s="31"/>
      <c r="F21" s="51"/>
      <c r="G21" s="52"/>
      <c r="H21" s="57"/>
      <c r="I21" s="57"/>
      <c r="J21" s="58"/>
      <c r="K21" s="59"/>
      <c r="L21" s="58"/>
      <c r="M21" s="60"/>
      <c r="N21" s="59"/>
      <c r="O21" s="60"/>
    </row>
    <row r="22" spans="1:15" s="16" customFormat="1" x14ac:dyDescent="0.3">
      <c r="A22" s="23"/>
      <c r="B22" s="24" t="s">
        <v>84</v>
      </c>
      <c r="C22" s="25"/>
      <c r="D22" s="26"/>
      <c r="E22" s="25"/>
      <c r="F22" s="51"/>
      <c r="G22" s="52"/>
      <c r="H22" s="57"/>
      <c r="I22" s="57"/>
      <c r="J22" s="58"/>
      <c r="K22" s="59"/>
      <c r="L22" s="58"/>
      <c r="M22" s="60"/>
      <c r="N22" s="59"/>
      <c r="O22" s="61"/>
    </row>
    <row r="23" spans="1:15" x14ac:dyDescent="0.3">
      <c r="A23" s="5"/>
      <c r="B23" s="2"/>
      <c r="K23" s="3"/>
    </row>
    <row r="24" spans="1:15" x14ac:dyDescent="0.3">
      <c r="A24" s="5"/>
      <c r="B24" s="2"/>
      <c r="C24" s="1"/>
    </row>
    <row r="25" spans="1:15" x14ac:dyDescent="0.3">
      <c r="A25" s="5"/>
      <c r="B25" s="2"/>
      <c r="C25" s="1"/>
    </row>
    <row r="26" spans="1:15" x14ac:dyDescent="0.3">
      <c r="A26" s="5"/>
      <c r="B26" s="2"/>
      <c r="C26" s="1"/>
    </row>
    <row r="27" spans="1:15" x14ac:dyDescent="0.3">
      <c r="A27" s="5"/>
      <c r="B27" s="2"/>
    </row>
    <row r="28" spans="1:15" x14ac:dyDescent="0.3">
      <c r="A28" s="5"/>
      <c r="B28" s="2"/>
    </row>
    <row r="29" spans="1:15" x14ac:dyDescent="0.3">
      <c r="A29" s="5"/>
      <c r="B29" s="2"/>
    </row>
    <row r="30" spans="1:15" x14ac:dyDescent="0.3">
      <c r="A30" s="5"/>
      <c r="B30" s="2"/>
    </row>
    <row r="31" spans="1:15" x14ac:dyDescent="0.3">
      <c r="A31" s="2"/>
      <c r="B31" s="2"/>
    </row>
    <row r="32" spans="1:15" x14ac:dyDescent="0.3">
      <c r="A32" s="2"/>
      <c r="B32" s="2"/>
    </row>
    <row r="33" spans="1:2" x14ac:dyDescent="0.3">
      <c r="A33" s="2"/>
      <c r="B33" s="2"/>
    </row>
    <row r="34" spans="1:2" x14ac:dyDescent="0.3">
      <c r="A34" s="2"/>
      <c r="B34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2021-06-23T12:44:10Z</dcterms:modified>
</cp:coreProperties>
</file>